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hinkBook\Downloads\"/>
    </mc:Choice>
  </mc:AlternateContent>
  <bookViews>
    <workbookView xWindow="0" yWindow="0" windowWidth="16380" windowHeight="8196" tabRatio="500"/>
  </bookViews>
  <sheets>
    <sheet name="Dashboard" sheetId="1" r:id="rId1"/>
    <sheet name="Budget" sheetId="2" r:id="rId2"/>
    <sheet name="Guest List" sheetId="3" r:id="rId3"/>
    <sheet name="Seating Chart" sheetId="4" r:id="rId4"/>
    <sheet name="Vendors" sheetId="5" r:id="rId5"/>
    <sheet name="Venue Compare" sheetId="6" r:id="rId6"/>
    <sheet name="Day-of Timeline" sheetId="7" r:id="rId7"/>
    <sheet name="Lists" sheetId="8" r:id="rId8"/>
  </sheets>
  <definedNames>
    <definedName name="_xlnm._FilterDatabase" localSheetId="2" hidden="1">'Guest List'!$A$6:$N$257</definedName>
  </definedNames>
  <calcPr calcId="152511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A2" i="8" l="1"/>
  <c r="B36" i="7"/>
  <c r="B35" i="7"/>
  <c r="B34" i="7"/>
  <c r="B33" i="7"/>
  <c r="B32" i="7"/>
  <c r="B31" i="7"/>
  <c r="B30" i="7"/>
  <c r="B29" i="7"/>
  <c r="B28" i="7"/>
  <c r="B27" i="7"/>
  <c r="B26" i="7"/>
  <c r="B25" i="7"/>
  <c r="B24" i="7"/>
  <c r="B23" i="7"/>
  <c r="B22" i="7"/>
  <c r="B21" i="7"/>
  <c r="B20" i="7"/>
  <c r="B19" i="7"/>
  <c r="B18" i="7"/>
  <c r="B17" i="7"/>
  <c r="B16" i="7"/>
  <c r="B15" i="7"/>
  <c r="B14" i="7"/>
  <c r="B13" i="7"/>
  <c r="B12" i="7"/>
  <c r="B11" i="7"/>
  <c r="B10" i="7"/>
  <c r="B9" i="7"/>
  <c r="B8" i="7"/>
  <c r="B7" i="7"/>
  <c r="B2" i="7"/>
  <c r="G31" i="6"/>
  <c r="G32" i="6" s="1"/>
  <c r="F31" i="6"/>
  <c r="F32" i="6" s="1"/>
  <c r="E31" i="6"/>
  <c r="E32" i="6" s="1"/>
  <c r="D31" i="6"/>
  <c r="C33" i="6" s="1"/>
  <c r="B2" i="6"/>
  <c r="L36" i="5"/>
  <c r="I36" i="5"/>
  <c r="L35" i="5"/>
  <c r="I35" i="5"/>
  <c r="L34" i="5"/>
  <c r="I34" i="5"/>
  <c r="L33" i="5"/>
  <c r="I33" i="5"/>
  <c r="L32" i="5"/>
  <c r="I32" i="5"/>
  <c r="L31" i="5"/>
  <c r="I31" i="5"/>
  <c r="L30" i="5"/>
  <c r="I30" i="5"/>
  <c r="L29" i="5"/>
  <c r="I29" i="5"/>
  <c r="L28" i="5"/>
  <c r="I28" i="5"/>
  <c r="L27" i="5"/>
  <c r="I27" i="5"/>
  <c r="L26" i="5"/>
  <c r="I26" i="5"/>
  <c r="L25" i="5"/>
  <c r="I25" i="5"/>
  <c r="L24" i="5"/>
  <c r="I24" i="5"/>
  <c r="L23" i="5"/>
  <c r="I23" i="5"/>
  <c r="L22" i="5"/>
  <c r="I22" i="5"/>
  <c r="L21" i="5"/>
  <c r="I21" i="5"/>
  <c r="L20" i="5"/>
  <c r="I20" i="5"/>
  <c r="L19" i="5"/>
  <c r="I19" i="5"/>
  <c r="L18" i="5"/>
  <c r="I18" i="5"/>
  <c r="L17" i="5"/>
  <c r="I17" i="5"/>
  <c r="L16" i="5"/>
  <c r="I16" i="5"/>
  <c r="L15" i="5"/>
  <c r="I15" i="5"/>
  <c r="L14" i="5"/>
  <c r="I14" i="5"/>
  <c r="L13" i="5"/>
  <c r="I13" i="5"/>
  <c r="L12" i="5"/>
  <c r="I12" i="5"/>
  <c r="L11" i="5"/>
  <c r="I11" i="5"/>
  <c r="L10" i="5"/>
  <c r="I10" i="5"/>
  <c r="L9" i="5"/>
  <c r="I9" i="5"/>
  <c r="L8" i="5"/>
  <c r="I8" i="5"/>
  <c r="L7" i="5"/>
  <c r="I7" i="5"/>
  <c r="I4" i="5" s="1"/>
  <c r="L6" i="5"/>
  <c r="I6" i="5"/>
  <c r="H4" i="5"/>
  <c r="G4" i="5"/>
  <c r="A3" i="5"/>
  <c r="R26" i="4"/>
  <c r="Q26" i="4"/>
  <c r="P26" i="4"/>
  <c r="R25" i="4"/>
  <c r="P25" i="4"/>
  <c r="Q25" i="4" s="1"/>
  <c r="P24" i="4"/>
  <c r="R24" i="4" s="1"/>
  <c r="R23" i="4"/>
  <c r="P23" i="4"/>
  <c r="Q23" i="4" s="1"/>
  <c r="Q22" i="4"/>
  <c r="P22" i="4"/>
  <c r="R22" i="4" s="1"/>
  <c r="P21" i="4"/>
  <c r="Q21" i="4" s="1"/>
  <c r="R20" i="4"/>
  <c r="Q20" i="4"/>
  <c r="P20" i="4"/>
  <c r="R19" i="4"/>
  <c r="P19" i="4"/>
  <c r="Q19" i="4" s="1"/>
  <c r="R18" i="4"/>
  <c r="Q18" i="4"/>
  <c r="P18" i="4"/>
  <c r="R17" i="4"/>
  <c r="P17" i="4"/>
  <c r="Q17" i="4" s="1"/>
  <c r="P16" i="4"/>
  <c r="R16" i="4" s="1"/>
  <c r="R15" i="4"/>
  <c r="P15" i="4"/>
  <c r="Q15" i="4" s="1"/>
  <c r="Q14" i="4"/>
  <c r="P14" i="4"/>
  <c r="R14" i="4" s="1"/>
  <c r="P13" i="4"/>
  <c r="Q13" i="4" s="1"/>
  <c r="R12" i="4"/>
  <c r="Q12" i="4"/>
  <c r="P12" i="4"/>
  <c r="R11" i="4"/>
  <c r="P11" i="4"/>
  <c r="Q11" i="4" s="1"/>
  <c r="R10" i="4"/>
  <c r="Q10" i="4"/>
  <c r="P10" i="4"/>
  <c r="R9" i="4"/>
  <c r="P9" i="4"/>
  <c r="Q9" i="4" s="1"/>
  <c r="P8" i="4"/>
  <c r="R8" i="4" s="1"/>
  <c r="R7" i="4"/>
  <c r="P7" i="4"/>
  <c r="C4" i="4" s="1"/>
  <c r="E4" i="4"/>
  <c r="A2" i="4"/>
  <c r="J257" i="3"/>
  <c r="A257" i="3"/>
  <c r="J256" i="3"/>
  <c r="A256" i="3"/>
  <c r="J255" i="3"/>
  <c r="A255" i="3"/>
  <c r="J254" i="3"/>
  <c r="A254" i="3"/>
  <c r="J253" i="3"/>
  <c r="A253" i="3"/>
  <c r="J252" i="3"/>
  <c r="A252" i="3"/>
  <c r="J251" i="3"/>
  <c r="A251" i="3"/>
  <c r="J250" i="3"/>
  <c r="A250" i="3"/>
  <c r="J249" i="3"/>
  <c r="A249" i="3"/>
  <c r="J248" i="3"/>
  <c r="A248" i="3"/>
  <c r="J247" i="3"/>
  <c r="A247" i="3"/>
  <c r="J246" i="3"/>
  <c r="A246" i="3"/>
  <c r="J245" i="3"/>
  <c r="A245" i="3"/>
  <c r="J244" i="3"/>
  <c r="A244" i="3"/>
  <c r="J243" i="3"/>
  <c r="A243" i="3"/>
  <c r="J242" i="3"/>
  <c r="A242" i="3"/>
  <c r="J241" i="3"/>
  <c r="A241" i="3"/>
  <c r="J240" i="3"/>
  <c r="A240" i="3"/>
  <c r="J239" i="3"/>
  <c r="A239" i="3"/>
  <c r="J238" i="3"/>
  <c r="A238" i="3"/>
  <c r="J237" i="3"/>
  <c r="A237" i="3"/>
  <c r="J236" i="3"/>
  <c r="A236" i="3"/>
  <c r="J235" i="3"/>
  <c r="A235" i="3"/>
  <c r="J234" i="3"/>
  <c r="A234" i="3"/>
  <c r="J233" i="3"/>
  <c r="A233" i="3"/>
  <c r="J232" i="3"/>
  <c r="A232" i="3"/>
  <c r="J231" i="3"/>
  <c r="A231" i="3"/>
  <c r="J230" i="3"/>
  <c r="A230" i="3"/>
  <c r="J229" i="3"/>
  <c r="A229" i="3"/>
  <c r="J228" i="3"/>
  <c r="A228" i="3"/>
  <c r="J227" i="3"/>
  <c r="A227" i="3"/>
  <c r="J226" i="3"/>
  <c r="A226" i="3"/>
  <c r="J225" i="3"/>
  <c r="A225" i="3"/>
  <c r="J224" i="3"/>
  <c r="A224" i="3"/>
  <c r="J223" i="3"/>
  <c r="A223" i="3"/>
  <c r="J222" i="3"/>
  <c r="A222" i="3"/>
  <c r="J221" i="3"/>
  <c r="A221" i="3"/>
  <c r="J220" i="3"/>
  <c r="A220" i="3"/>
  <c r="J219" i="3"/>
  <c r="A219" i="3"/>
  <c r="J218" i="3"/>
  <c r="A218" i="3"/>
  <c r="J217" i="3"/>
  <c r="A217" i="3"/>
  <c r="J216" i="3"/>
  <c r="A216" i="3"/>
  <c r="J215" i="3"/>
  <c r="A215" i="3"/>
  <c r="J214" i="3"/>
  <c r="A214" i="3"/>
  <c r="J213" i="3"/>
  <c r="A213" i="3"/>
  <c r="J212" i="3"/>
  <c r="A212" i="3"/>
  <c r="J211" i="3"/>
  <c r="A211" i="3"/>
  <c r="J210" i="3"/>
  <c r="A210" i="3"/>
  <c r="J209" i="3"/>
  <c r="A209" i="3"/>
  <c r="J208" i="3"/>
  <c r="A208" i="3"/>
  <c r="J207" i="3"/>
  <c r="A207" i="3"/>
  <c r="J206" i="3"/>
  <c r="A206" i="3"/>
  <c r="J205" i="3"/>
  <c r="A205" i="3"/>
  <c r="J204" i="3"/>
  <c r="A204" i="3"/>
  <c r="J203" i="3"/>
  <c r="A203" i="3"/>
  <c r="J202" i="3"/>
  <c r="A202" i="3"/>
  <c r="J201" i="3"/>
  <c r="A201" i="3"/>
  <c r="J200" i="3"/>
  <c r="A200" i="3"/>
  <c r="J199" i="3"/>
  <c r="A199" i="3"/>
  <c r="J198" i="3"/>
  <c r="A198" i="3"/>
  <c r="J197" i="3"/>
  <c r="A197" i="3"/>
  <c r="J196" i="3"/>
  <c r="A196" i="3"/>
  <c r="J195" i="3"/>
  <c r="A195" i="3"/>
  <c r="J194" i="3"/>
  <c r="A194" i="3"/>
  <c r="J193" i="3"/>
  <c r="A193" i="3"/>
  <c r="J192" i="3"/>
  <c r="A192" i="3"/>
  <c r="J191" i="3"/>
  <c r="A191" i="3"/>
  <c r="J190" i="3"/>
  <c r="A190" i="3"/>
  <c r="J189" i="3"/>
  <c r="A189" i="3"/>
  <c r="J188" i="3"/>
  <c r="A188" i="3"/>
  <c r="J187" i="3"/>
  <c r="A187" i="3"/>
  <c r="J186" i="3"/>
  <c r="A186" i="3"/>
  <c r="J185" i="3"/>
  <c r="A185" i="3"/>
  <c r="J184" i="3"/>
  <c r="A184" i="3"/>
  <c r="J183" i="3"/>
  <c r="A183" i="3"/>
  <c r="J182" i="3"/>
  <c r="A182" i="3"/>
  <c r="J181" i="3"/>
  <c r="A181" i="3"/>
  <c r="J180" i="3"/>
  <c r="A180" i="3"/>
  <c r="J179" i="3"/>
  <c r="A179" i="3"/>
  <c r="J178" i="3"/>
  <c r="A178" i="3"/>
  <c r="J177" i="3"/>
  <c r="A177" i="3"/>
  <c r="J176" i="3"/>
  <c r="A176" i="3"/>
  <c r="J175" i="3"/>
  <c r="A175" i="3"/>
  <c r="J174" i="3"/>
  <c r="A174" i="3"/>
  <c r="J173" i="3"/>
  <c r="A173" i="3"/>
  <c r="J172" i="3"/>
  <c r="A172" i="3"/>
  <c r="J171" i="3"/>
  <c r="A171" i="3"/>
  <c r="J170" i="3"/>
  <c r="A170" i="3"/>
  <c r="J169" i="3"/>
  <c r="A169" i="3"/>
  <c r="J168" i="3"/>
  <c r="A168" i="3"/>
  <c r="J167" i="3"/>
  <c r="A167" i="3"/>
  <c r="J166" i="3"/>
  <c r="A166" i="3"/>
  <c r="J165" i="3"/>
  <c r="A165" i="3"/>
  <c r="J164" i="3"/>
  <c r="A164" i="3"/>
  <c r="J163" i="3"/>
  <c r="A163" i="3"/>
  <c r="J162" i="3"/>
  <c r="A162" i="3"/>
  <c r="J161" i="3"/>
  <c r="A161" i="3"/>
  <c r="J160" i="3"/>
  <c r="A160" i="3"/>
  <c r="J159" i="3"/>
  <c r="A159" i="3"/>
  <c r="J158" i="3"/>
  <c r="A158" i="3"/>
  <c r="J157" i="3"/>
  <c r="A157" i="3"/>
  <c r="J156" i="3"/>
  <c r="A156" i="3"/>
  <c r="J155" i="3"/>
  <c r="A155" i="3"/>
  <c r="J154" i="3"/>
  <c r="A154" i="3"/>
  <c r="J153" i="3"/>
  <c r="A153" i="3"/>
  <c r="J152" i="3"/>
  <c r="A152" i="3"/>
  <c r="J151" i="3"/>
  <c r="A151" i="3"/>
  <c r="J150" i="3"/>
  <c r="A150" i="3"/>
  <c r="J149" i="3"/>
  <c r="A149" i="3"/>
  <c r="J148" i="3"/>
  <c r="A148" i="3"/>
  <c r="J147" i="3"/>
  <c r="A147" i="3"/>
  <c r="J146" i="3"/>
  <c r="A146" i="3"/>
  <c r="J145" i="3"/>
  <c r="A145" i="3"/>
  <c r="J144" i="3"/>
  <c r="A144" i="3"/>
  <c r="J143" i="3"/>
  <c r="A143" i="3"/>
  <c r="J142" i="3"/>
  <c r="A142" i="3"/>
  <c r="J141" i="3"/>
  <c r="A141" i="3"/>
  <c r="J140" i="3"/>
  <c r="A140" i="3"/>
  <c r="J139" i="3"/>
  <c r="A139" i="3"/>
  <c r="J138" i="3"/>
  <c r="A138" i="3"/>
  <c r="J137" i="3"/>
  <c r="A137" i="3"/>
  <c r="J136" i="3"/>
  <c r="A136" i="3"/>
  <c r="J135" i="3"/>
  <c r="A135" i="3"/>
  <c r="J134" i="3"/>
  <c r="A134" i="3"/>
  <c r="J133" i="3"/>
  <c r="A133" i="3"/>
  <c r="J132" i="3"/>
  <c r="A132" i="3"/>
  <c r="J131" i="3"/>
  <c r="A131" i="3"/>
  <c r="J130" i="3"/>
  <c r="A130" i="3"/>
  <c r="J129" i="3"/>
  <c r="A129" i="3"/>
  <c r="J128" i="3"/>
  <c r="A128" i="3"/>
  <c r="J127" i="3"/>
  <c r="A127" i="3"/>
  <c r="J126" i="3"/>
  <c r="A126" i="3"/>
  <c r="J125" i="3"/>
  <c r="A125" i="3"/>
  <c r="J124" i="3"/>
  <c r="A124" i="3"/>
  <c r="J123" i="3"/>
  <c r="A123" i="3"/>
  <c r="J122" i="3"/>
  <c r="A122" i="3"/>
  <c r="J121" i="3"/>
  <c r="A121" i="3"/>
  <c r="J120" i="3"/>
  <c r="A120" i="3"/>
  <c r="J119" i="3"/>
  <c r="A119" i="3"/>
  <c r="J118" i="3"/>
  <c r="A118" i="3"/>
  <c r="J117" i="3"/>
  <c r="A117" i="3"/>
  <c r="J116" i="3"/>
  <c r="A116" i="3"/>
  <c r="J115" i="3"/>
  <c r="A115" i="3"/>
  <c r="J114" i="3"/>
  <c r="A114" i="3"/>
  <c r="J113" i="3"/>
  <c r="A113" i="3"/>
  <c r="J112" i="3"/>
  <c r="A112" i="3"/>
  <c r="J111" i="3"/>
  <c r="A111" i="3"/>
  <c r="J110" i="3"/>
  <c r="A110" i="3"/>
  <c r="J109" i="3"/>
  <c r="A109" i="3"/>
  <c r="J108" i="3"/>
  <c r="A108" i="3"/>
  <c r="J107" i="3"/>
  <c r="A107" i="3"/>
  <c r="J106" i="3"/>
  <c r="A106" i="3"/>
  <c r="J105" i="3"/>
  <c r="A105" i="3"/>
  <c r="J104" i="3"/>
  <c r="A104" i="3"/>
  <c r="J103" i="3"/>
  <c r="A103" i="3"/>
  <c r="J102" i="3"/>
  <c r="A102" i="3"/>
  <c r="J101" i="3"/>
  <c r="A101" i="3"/>
  <c r="J100" i="3"/>
  <c r="A100" i="3"/>
  <c r="J99" i="3"/>
  <c r="A99" i="3"/>
  <c r="J98" i="3"/>
  <c r="A98" i="3"/>
  <c r="J97" i="3"/>
  <c r="A97" i="3"/>
  <c r="J96" i="3"/>
  <c r="A96" i="3"/>
  <c r="J95" i="3"/>
  <c r="A95" i="3"/>
  <c r="J94" i="3"/>
  <c r="A94" i="3"/>
  <c r="J93" i="3"/>
  <c r="A93" i="3"/>
  <c r="J92" i="3"/>
  <c r="A92" i="3"/>
  <c r="J91" i="3"/>
  <c r="A91" i="3"/>
  <c r="J90" i="3"/>
  <c r="A90" i="3"/>
  <c r="J89" i="3"/>
  <c r="A89" i="3"/>
  <c r="J88" i="3"/>
  <c r="A88" i="3"/>
  <c r="J87" i="3"/>
  <c r="A87" i="3"/>
  <c r="J86" i="3"/>
  <c r="A86" i="3"/>
  <c r="J85" i="3"/>
  <c r="A85" i="3"/>
  <c r="J84" i="3"/>
  <c r="A84" i="3"/>
  <c r="J83" i="3"/>
  <c r="A83" i="3"/>
  <c r="J82" i="3"/>
  <c r="A82" i="3"/>
  <c r="J81" i="3"/>
  <c r="A81" i="3"/>
  <c r="J80" i="3"/>
  <c r="A80" i="3"/>
  <c r="J79" i="3"/>
  <c r="A79" i="3"/>
  <c r="J78" i="3"/>
  <c r="A78" i="3"/>
  <c r="J77" i="3"/>
  <c r="A77" i="3"/>
  <c r="J76" i="3"/>
  <c r="A76" i="3"/>
  <c r="J75" i="3"/>
  <c r="A75" i="3"/>
  <c r="J74" i="3"/>
  <c r="A74" i="3"/>
  <c r="J73" i="3"/>
  <c r="A73" i="3"/>
  <c r="J72" i="3"/>
  <c r="A72" i="3"/>
  <c r="J71" i="3"/>
  <c r="A71" i="3"/>
  <c r="J70" i="3"/>
  <c r="A70" i="3"/>
  <c r="J69" i="3"/>
  <c r="A69" i="3"/>
  <c r="J68" i="3"/>
  <c r="A68" i="3"/>
  <c r="J67" i="3"/>
  <c r="A67" i="3"/>
  <c r="J66" i="3"/>
  <c r="A66" i="3"/>
  <c r="J65" i="3"/>
  <c r="A65" i="3"/>
  <c r="J64" i="3"/>
  <c r="A64" i="3"/>
  <c r="J63" i="3"/>
  <c r="A63" i="3"/>
  <c r="J62" i="3"/>
  <c r="A62" i="3"/>
  <c r="J61" i="3"/>
  <c r="A61" i="3"/>
  <c r="J60" i="3"/>
  <c r="A60" i="3"/>
  <c r="J59" i="3"/>
  <c r="A59" i="3"/>
  <c r="J58" i="3"/>
  <c r="A58" i="3"/>
  <c r="J57" i="3"/>
  <c r="A57" i="3"/>
  <c r="J56" i="3"/>
  <c r="A56" i="3"/>
  <c r="J55" i="3"/>
  <c r="A55" i="3"/>
  <c r="J54" i="3"/>
  <c r="A54" i="3"/>
  <c r="J53" i="3"/>
  <c r="A53" i="3"/>
  <c r="J52" i="3"/>
  <c r="A52" i="3"/>
  <c r="J51" i="3"/>
  <c r="A51" i="3"/>
  <c r="J50" i="3"/>
  <c r="A50" i="3"/>
  <c r="J49" i="3"/>
  <c r="A49" i="3"/>
  <c r="J48" i="3"/>
  <c r="A48" i="3"/>
  <c r="J47" i="3"/>
  <c r="A47" i="3"/>
  <c r="J46" i="3"/>
  <c r="A46" i="3"/>
  <c r="J45" i="3"/>
  <c r="A45" i="3"/>
  <c r="J44" i="3"/>
  <c r="A44" i="3"/>
  <c r="J43" i="3"/>
  <c r="A43" i="3"/>
  <c r="J42" i="3"/>
  <c r="A42" i="3"/>
  <c r="J41" i="3"/>
  <c r="A41" i="3"/>
  <c r="J40" i="3"/>
  <c r="A40" i="3"/>
  <c r="J39" i="3"/>
  <c r="A39" i="3"/>
  <c r="J38" i="3"/>
  <c r="A38" i="3"/>
  <c r="J37" i="3"/>
  <c r="A37" i="3"/>
  <c r="J36" i="3"/>
  <c r="A36" i="3"/>
  <c r="J35" i="3"/>
  <c r="A35" i="3"/>
  <c r="J34" i="3"/>
  <c r="A34" i="3"/>
  <c r="J33" i="3"/>
  <c r="A33" i="3"/>
  <c r="J32" i="3"/>
  <c r="A32" i="3"/>
  <c r="J31" i="3"/>
  <c r="A31" i="3"/>
  <c r="J30" i="3"/>
  <c r="A30" i="3"/>
  <c r="J29" i="3"/>
  <c r="A29" i="3"/>
  <c r="J28" i="3"/>
  <c r="A28" i="3"/>
  <c r="J27" i="3"/>
  <c r="A27" i="3"/>
  <c r="J26" i="3"/>
  <c r="A26" i="3"/>
  <c r="J25" i="3"/>
  <c r="A25" i="3"/>
  <c r="J24" i="3"/>
  <c r="A24" i="3"/>
  <c r="J23" i="3"/>
  <c r="A23" i="3"/>
  <c r="J22" i="3"/>
  <c r="A22" i="3"/>
  <c r="J21" i="3"/>
  <c r="A21" i="3"/>
  <c r="J20" i="3"/>
  <c r="A20" i="3"/>
  <c r="J19" i="3"/>
  <c r="A19" i="3"/>
  <c r="J18" i="3"/>
  <c r="A18" i="3"/>
  <c r="J17" i="3"/>
  <c r="C4" i="3" s="1"/>
  <c r="A17" i="3"/>
  <c r="J16" i="3"/>
  <c r="A16" i="3"/>
  <c r="J15" i="3"/>
  <c r="A15" i="3"/>
  <c r="J14" i="3"/>
  <c r="A14" i="3"/>
  <c r="J13" i="3"/>
  <c r="A13" i="3"/>
  <c r="J12" i="3"/>
  <c r="A12" i="3"/>
  <c r="J11" i="3"/>
  <c r="A11" i="3"/>
  <c r="J10" i="3"/>
  <c r="A10" i="3"/>
  <c r="J9" i="3"/>
  <c r="A9" i="3"/>
  <c r="J8" i="3"/>
  <c r="A8" i="3"/>
  <c r="J7" i="3"/>
  <c r="D4" i="3"/>
  <c r="H15" i="1" s="1"/>
  <c r="B4" i="3"/>
  <c r="G4" i="3" s="1"/>
  <c r="A2" i="3"/>
  <c r="G22" i="2"/>
  <c r="F22" i="2"/>
  <c r="C22" i="2"/>
  <c r="B23" i="2" s="1"/>
  <c r="J21" i="2"/>
  <c r="I21" i="2"/>
  <c r="H21" i="2"/>
  <c r="K21" i="2" s="1"/>
  <c r="E21" i="2"/>
  <c r="D21" i="2"/>
  <c r="L21" i="2" s="1"/>
  <c r="I20" i="2"/>
  <c r="H20" i="2"/>
  <c r="J20" i="2" s="1"/>
  <c r="E20" i="2"/>
  <c r="D20" i="2"/>
  <c r="L20" i="2" s="1"/>
  <c r="I19" i="2"/>
  <c r="H19" i="2"/>
  <c r="J19" i="2" s="1"/>
  <c r="E19" i="2"/>
  <c r="D19" i="2"/>
  <c r="L19" i="2" s="1"/>
  <c r="I18" i="2"/>
  <c r="E18" i="2"/>
  <c r="H18" i="2" s="1"/>
  <c r="J18" i="2" s="1"/>
  <c r="D18" i="2"/>
  <c r="L18" i="2" s="1"/>
  <c r="I17" i="2"/>
  <c r="E17" i="2"/>
  <c r="H17" i="2" s="1"/>
  <c r="J17" i="2" s="1"/>
  <c r="D17" i="2"/>
  <c r="I16" i="2"/>
  <c r="E16" i="2"/>
  <c r="H16" i="2" s="1"/>
  <c r="D16" i="2"/>
  <c r="I15" i="2"/>
  <c r="E15" i="2"/>
  <c r="H15" i="2" s="1"/>
  <c r="D15" i="2"/>
  <c r="L14" i="2"/>
  <c r="K14" i="2"/>
  <c r="J14" i="2"/>
  <c r="I14" i="2"/>
  <c r="H14" i="2"/>
  <c r="E14" i="2"/>
  <c r="D14" i="2"/>
  <c r="J13" i="2"/>
  <c r="I13" i="2"/>
  <c r="H13" i="2"/>
  <c r="K13" i="2" s="1"/>
  <c r="E13" i="2"/>
  <c r="D13" i="2"/>
  <c r="I12" i="2"/>
  <c r="H12" i="2"/>
  <c r="J12" i="2" s="1"/>
  <c r="E12" i="2"/>
  <c r="D12" i="2"/>
  <c r="L12" i="2" s="1"/>
  <c r="I11" i="2"/>
  <c r="I22" i="2" s="1"/>
  <c r="E11" i="1" s="1"/>
  <c r="H11" i="2"/>
  <c r="J11" i="2" s="1"/>
  <c r="E11" i="2"/>
  <c r="D11" i="2"/>
  <c r="L11" i="2" s="1"/>
  <c r="I10" i="2"/>
  <c r="E10" i="2"/>
  <c r="H10" i="2" s="1"/>
  <c r="J10" i="2" s="1"/>
  <c r="D10" i="2"/>
  <c r="L10" i="2" s="1"/>
  <c r="I9" i="2"/>
  <c r="E9" i="2"/>
  <c r="H9" i="2" s="1"/>
  <c r="J9" i="2" s="1"/>
  <c r="D9" i="2"/>
  <c r="I8" i="2"/>
  <c r="E8" i="2"/>
  <c r="E22" i="2" s="1"/>
  <c r="D8" i="2"/>
  <c r="D22" i="2" s="1"/>
  <c r="B3" i="2"/>
  <c r="E49" i="1"/>
  <c r="B49" i="1"/>
  <c r="E48" i="1"/>
  <c r="B48" i="1"/>
  <c r="E47" i="1"/>
  <c r="B47" i="1"/>
  <c r="E46" i="1"/>
  <c r="B46" i="1"/>
  <c r="E45" i="1"/>
  <c r="B45" i="1"/>
  <c r="E44" i="1"/>
  <c r="B44" i="1"/>
  <c r="E19" i="1"/>
  <c r="B19" i="1"/>
  <c r="B15" i="1"/>
  <c r="H9" i="1"/>
  <c r="E9" i="1"/>
  <c r="L5" i="1"/>
  <c r="J5" i="1"/>
  <c r="H5" i="1"/>
  <c r="F5" i="1"/>
  <c r="D5" i="1"/>
  <c r="B5" i="1"/>
  <c r="J4" i="5" l="1"/>
  <c r="H19" i="1" s="1"/>
  <c r="K16" i="2"/>
  <c r="J16" i="2"/>
  <c r="L16" i="2"/>
  <c r="L9" i="2"/>
  <c r="L17" i="2"/>
  <c r="J15" i="2"/>
  <c r="L15" i="2"/>
  <c r="K15" i="2"/>
  <c r="E50" i="1"/>
  <c r="L44" i="1"/>
  <c r="B4" i="4"/>
  <c r="D4" i="4" s="1"/>
  <c r="K19" i="1" s="1"/>
  <c r="E51" i="1"/>
  <c r="E15" i="1"/>
  <c r="Q7" i="4"/>
  <c r="K12" i="2"/>
  <c r="L13" i="2"/>
  <c r="K20" i="2"/>
  <c r="F4" i="3"/>
  <c r="Q8" i="4"/>
  <c r="R13" i="4"/>
  <c r="Q16" i="4"/>
  <c r="R21" i="4"/>
  <c r="Q24" i="4"/>
  <c r="D32" i="6"/>
  <c r="H8" i="2"/>
  <c r="K11" i="2"/>
  <c r="K19" i="2"/>
  <c r="L45" i="1"/>
  <c r="K10" i="2"/>
  <c r="K18" i="2"/>
  <c r="K9" i="2"/>
  <c r="K17" i="2"/>
  <c r="K15" i="1" l="1"/>
  <c r="L46" i="1"/>
  <c r="K8" i="2"/>
  <c r="H22" i="2"/>
  <c r="J8" i="2"/>
  <c r="J22" i="2" s="1"/>
  <c r="H11" i="1" s="1"/>
  <c r="L8" i="2"/>
  <c r="K11" i="1" l="1"/>
  <c r="L22" i="2"/>
  <c r="K22" i="2"/>
  <c r="B11" i="1"/>
  <c r="K9" i="1" l="1"/>
  <c r="B21" i="1"/>
</calcChain>
</file>

<file path=xl/sharedStrings.xml><?xml version="1.0" encoding="utf-8"?>
<sst xmlns="http://schemas.openxmlformats.org/spreadsheetml/2006/main" count="365" uniqueCount="275">
  <si>
    <t>Wedding Planning Dashboard</t>
  </si>
  <si>
    <t>Your all-in-one wedding planning template, from Butterfly Soiree, San Diego wedding planners. Yellow cells are yours to edit. Everything else calculates.</t>
  </si>
  <si>
    <t>COUNTDOWN &amp; MONEY</t>
  </si>
  <si>
    <t>Wedding date (type yours)</t>
  </si>
  <si>
    <t>Days to go</t>
  </si>
  <si>
    <t>Total budget</t>
  </si>
  <si>
    <t>Remaining budget</t>
  </si>
  <si>
    <t>Total cost so far</t>
  </si>
  <si>
    <t>Paid to date</t>
  </si>
  <si>
    <t>Balance still owed</t>
  </si>
  <si>
    <t>% of budget used</t>
  </si>
  <si>
    <t>GUESTS &amp; SEATING</t>
  </si>
  <si>
    <t>Invited</t>
  </si>
  <si>
    <t>Attending</t>
  </si>
  <si>
    <t>Declined</t>
  </si>
  <si>
    <t>Awaiting reply</t>
  </si>
  <si>
    <t>VENDORS &amp; SEATING</t>
  </si>
  <si>
    <t>Vendors listed</t>
  </si>
  <si>
    <t>Contracts signed</t>
  </si>
  <si>
    <t>Payments overdue</t>
  </si>
  <si>
    <t>Guests still to seat</t>
  </si>
  <si>
    <t>BUDGET VS. ACTUAL COST</t>
  </si>
  <si>
    <t>RSVP STATUS</t>
  </si>
  <si>
    <t>CATERING HEADCOUNT (attending guests by meal)</t>
  </si>
  <si>
    <t>RSVP BREAKDOWN</t>
  </si>
  <si>
    <t>No meal chosen yet</t>
  </si>
  <si>
    <t>Total attending</t>
  </si>
  <si>
    <t>HOW TO USE THIS TEMPLATE</t>
  </si>
  <si>
    <t>1.  Type your wedding date in the first yellow card above. Your countdown starts instantly.</t>
  </si>
  <si>
    <t>2.  Budget: enter your total and adjust the percentages. Vendor costs flow in on their own from the Vendors tab.</t>
  </si>
  <si>
    <t>3.  Vendors: add each vendor, the budget category, the contract total and what you've paid. Overdue balances show up here on the dashboard.</t>
  </si>
  <si>
    <t>4.  Guest List: one guest per row (or use Party Size for households). Update the RSVP column and your headcount and meal counts update.</t>
  </si>
  <si>
    <t>5.  Seating Chart: choose names from the dropdown at each seat. Duplicates are flagged in red.</t>
  </si>
  <si>
    <t>6.  Venue Compare: score your finalists to see a weighted ranking. Day-of Timeline: set your ceremony time and the schedule builds around it.</t>
  </si>
  <si>
    <t>7.  Want different meal choices or guest groups? Edit them on the Lists tab. The grey example rows are not counted in any totals, so delete them or overwrite them.</t>
  </si>
  <si>
    <t>Created by Butterfly Soiree  |  butterflysoiree.com  |  Full-service, luxury, day-of and destination wedding planning in San Diego, California</t>
  </si>
  <si>
    <t>Wedding Budget</t>
  </si>
  <si>
    <t>Total wedding budget ($)</t>
  </si>
  <si>
    <t>Example amount. Type your own. Percentages below are starting points, not benchmarks, and costs vary by city, season and guest count. Vendor totals flow in automatically from the Vendors tab.</t>
  </si>
  <si>
    <t>Category</t>
  </si>
  <si>
    <t>Budget %</t>
  </si>
  <si>
    <t>Budget ($)</t>
  </si>
  <si>
    <t>Vendor Contracts ($)</t>
  </si>
  <si>
    <t>Other Costs ($)</t>
  </si>
  <si>
    <t>Other Paid ($)</t>
  </si>
  <si>
    <t>Total Cost ($)</t>
  </si>
  <si>
    <t>Paid to Date ($)</t>
  </si>
  <si>
    <t>Balance Due ($)</t>
  </si>
  <si>
    <t>Remaining Budget ($)</t>
  </si>
  <si>
    <t>% of Budget Used</t>
  </si>
  <si>
    <t>Venue &amp; Rentals</t>
  </si>
  <si>
    <t>Catering &amp; Bar</t>
  </si>
  <si>
    <t>Photography &amp; Video</t>
  </si>
  <si>
    <t>Planner / Coordinator</t>
  </si>
  <si>
    <t>Florals &amp; Decor</t>
  </si>
  <si>
    <t>Music &amp; Entertainment</t>
  </si>
  <si>
    <t>Attire, Rings &amp; Beauty</t>
  </si>
  <si>
    <t>Stationery &amp; Postage</t>
  </si>
  <si>
    <t>Cake &amp; Desserts</t>
  </si>
  <si>
    <t>Transportation</t>
  </si>
  <si>
    <t>Ceremony (officiant, license)</t>
  </si>
  <si>
    <t>Favors, Gifts &amp; Misc.</t>
  </si>
  <si>
    <t>Taxes, Fees &amp; Gratuity</t>
  </si>
  <si>
    <t>Contingency Buffer</t>
  </si>
  <si>
    <t>TOTAL</t>
  </si>
  <si>
    <t>Guest List &amp; RSVP Tracker</t>
  </si>
  <si>
    <t>Tip: list each guest on their own row for the cleanest meal counts. Use Party Size when a household shares one invitation. The grey example row is not counted.</t>
  </si>
  <si>
    <t>Total invited</t>
  </si>
  <si>
    <t>Response rate</t>
  </si>
  <si>
    <t>#</t>
  </si>
  <si>
    <t>Guest Name</t>
  </si>
  <si>
    <t>Side</t>
  </si>
  <si>
    <t>Group</t>
  </si>
  <si>
    <t>Party Size</t>
  </si>
  <si>
    <t>Mailing Address</t>
  </si>
  <si>
    <t>Save-the-Date Sent</t>
  </si>
  <si>
    <t>Invitation Sent</t>
  </si>
  <si>
    <t>RSVP</t>
  </si>
  <si>
    <t># Attending</t>
  </si>
  <si>
    <t>Meal Choice</t>
  </si>
  <si>
    <t>Dietary Needs / Notes</t>
  </si>
  <si>
    <t>Gift Received</t>
  </si>
  <si>
    <t>Thank-You Sent</t>
  </si>
  <si>
    <t>ex</t>
  </si>
  <si>
    <t>Alex &amp; Jordan Rivera (EXAMPLE)</t>
  </si>
  <si>
    <t>Mutual</t>
  </si>
  <si>
    <t>Friends</t>
  </si>
  <si>
    <t>123 Main St, San Diego, CA 92101</t>
  </si>
  <si>
    <t>Yes</t>
  </si>
  <si>
    <t>Chicken</t>
  </si>
  <si>
    <t>One guest is gluten-free</t>
  </si>
  <si>
    <t>Gift card</t>
  </si>
  <si>
    <t>No</t>
  </si>
  <si>
    <t>Seating Chart</t>
  </si>
  <si>
    <t>Pick names from each seat's dropdown or type them. Duplicates turn red. Attending guests come from your Guest List tab.</t>
  </si>
  <si>
    <t>Attending guests</t>
  </si>
  <si>
    <t>Seated</t>
  </si>
  <si>
    <t>Still to seat</t>
  </si>
  <si>
    <t>Total seats</t>
  </si>
  <si>
    <t>Table</t>
  </si>
  <si>
    <t>Capacity</t>
  </si>
  <si>
    <t>Seat 1</t>
  </si>
  <si>
    <t>Seat 2</t>
  </si>
  <si>
    <t>Seat 3</t>
  </si>
  <si>
    <t>Seat 4</t>
  </si>
  <si>
    <t>Seat 5</t>
  </si>
  <si>
    <t>Seat 6</t>
  </si>
  <si>
    <t>Seat 7</t>
  </si>
  <si>
    <t>Seat 8</t>
  </si>
  <si>
    <t>Seat 9</t>
  </si>
  <si>
    <t>Seat 10</t>
  </si>
  <si>
    <t>Seat 11</t>
  </si>
  <si>
    <t>Seat 12</t>
  </si>
  <si>
    <t>Open</t>
  </si>
  <si>
    <t>Status</t>
  </si>
  <si>
    <t>Head Table</t>
  </si>
  <si>
    <t>Table 1</t>
  </si>
  <si>
    <t>Table 2</t>
  </si>
  <si>
    <t>Table 3</t>
  </si>
  <si>
    <t>Table 4</t>
  </si>
  <si>
    <t>Table 5</t>
  </si>
  <si>
    <t>Table 6</t>
  </si>
  <si>
    <t>Table 7</t>
  </si>
  <si>
    <t>Table 8</t>
  </si>
  <si>
    <t>Table 9</t>
  </si>
  <si>
    <t>Table 10</t>
  </si>
  <si>
    <t>Table 11</t>
  </si>
  <si>
    <t>Table 12</t>
  </si>
  <si>
    <t>Table 13</t>
  </si>
  <si>
    <t>Table 14</t>
  </si>
  <si>
    <t>Table 15</t>
  </si>
  <si>
    <t>Table 16</t>
  </si>
  <si>
    <t>Table 17</t>
  </si>
  <si>
    <t>Table 18</t>
  </si>
  <si>
    <t>Table 19</t>
  </si>
  <si>
    <t>Vendors &amp; Payments</t>
  </si>
  <si>
    <t>Total contracted</t>
  </si>
  <si>
    <t>Balance due</t>
  </si>
  <si>
    <t>Overdue payments</t>
  </si>
  <si>
    <t>Vendor Type</t>
  </si>
  <si>
    <t>Company</t>
  </si>
  <si>
    <t>Contact Name</t>
  </si>
  <si>
    <t>Phone</t>
  </si>
  <si>
    <t>Email</t>
  </si>
  <si>
    <t>Budget Category</t>
  </si>
  <si>
    <t>Total Contract ($)</t>
  </si>
  <si>
    <t>Balance ($)</t>
  </si>
  <si>
    <t>Balance Due Date</t>
  </si>
  <si>
    <t>Contract Signed</t>
  </si>
  <si>
    <t>Payment Status</t>
  </si>
  <si>
    <t>Notes</t>
  </si>
  <si>
    <t>Photographer (EXAMPLE)</t>
  </si>
  <si>
    <t>Sample Studio</t>
  </si>
  <si>
    <t>Jamie Lee</t>
  </si>
  <si>
    <t>(619) 555-0123</t>
  </si>
  <si>
    <t>hello@samplestudio.com</t>
  </si>
  <si>
    <t>Example row, not counted in totals. Overwrite or delete.</t>
  </si>
  <si>
    <t>Venue</t>
  </si>
  <si>
    <t>Photographer</t>
  </si>
  <si>
    <t>Videographer</t>
  </si>
  <si>
    <t>Caterer</t>
  </si>
  <si>
    <t>Bar / Beverage</t>
  </si>
  <si>
    <t>Florist / Designer</t>
  </si>
  <si>
    <t>Rentals</t>
  </si>
  <si>
    <t>Lighting / AV</t>
  </si>
  <si>
    <t>DJ / Band</t>
  </si>
  <si>
    <t>Officiant</t>
  </si>
  <si>
    <t>Hair &amp; Makeup</t>
  </si>
  <si>
    <t>Bakery</t>
  </si>
  <si>
    <t>Stationery</t>
  </si>
  <si>
    <t>Venue Comparison</t>
  </si>
  <si>
    <t>Type your finalists in the yellow headers. Score each criterion 1 (poor) to 5 (excellent) and set how much each one matters to you with the weight. Venue 1 holds an example to overwrite.</t>
  </si>
  <si>
    <t>Criteria</t>
  </si>
  <si>
    <t>Weight (1-5)</t>
  </si>
  <si>
    <t>Sample Venue (EXAMPLE)</t>
  </si>
  <si>
    <t>Venue 2</t>
  </si>
  <si>
    <t>Venue 3</t>
  </si>
  <si>
    <t>Venue 4</t>
  </si>
  <si>
    <t>THE FACTS</t>
  </si>
  <si>
    <t>City / area</t>
  </si>
  <si>
    <t>San Diego, CA</t>
  </si>
  <si>
    <t>Venue type</t>
  </si>
  <si>
    <t>Garden estate</t>
  </si>
  <si>
    <t>Your date available? (Yes / No)</t>
  </si>
  <si>
    <t>Guest capacity</t>
  </si>
  <si>
    <t>Rental fee ($)</t>
  </si>
  <si>
    <t>Food &amp; beverage minimum ($)</t>
  </si>
  <si>
    <t>Service charge / admin fee (%)</t>
  </si>
  <si>
    <t>Estimated all-in quote ($)</t>
  </si>
  <si>
    <t>Outside caterer allowed? (Yes / No)</t>
  </si>
  <si>
    <t>Music must end by</t>
  </si>
  <si>
    <t>10:00 PM</t>
  </si>
  <si>
    <t>Weather backup space? (Yes / No)</t>
  </si>
  <si>
    <t>HOW IT FEELS (score 1-5)</t>
  </si>
  <si>
    <t>Look and feel</t>
  </si>
  <si>
    <t>Ceremony space</t>
  </si>
  <si>
    <t>Reception space and flow</t>
  </si>
  <si>
    <t>Weather backup</t>
  </si>
  <si>
    <t>Catering and bar flexibility</t>
  </si>
  <si>
    <t>Parking and guest access</t>
  </si>
  <si>
    <t>Accessibility (ADA)</t>
  </si>
  <si>
    <t>Nearby hotels for guests</t>
  </si>
  <si>
    <t>Value for the money</t>
  </si>
  <si>
    <t>Staff and coordinator quality</t>
  </si>
  <si>
    <t>Gut feeling</t>
  </si>
  <si>
    <t>WEIGHTED SCORE (out of 5)</t>
  </si>
  <si>
    <t>RANK</t>
  </si>
  <si>
    <t>Top pick</t>
  </si>
  <si>
    <t>Wedding-Day Timeline</t>
  </si>
  <si>
    <t>Ceremony starts at</t>
  </si>
  <si>
    <t>Change the time and every row updates. Edit the minutes in column C to reshape the day. Negative numbers are before the ceremony.</t>
  </si>
  <si>
    <t>Time</t>
  </si>
  <si>
    <t>Min. from ceremony</t>
  </si>
  <si>
    <t>What's happening</t>
  </si>
  <si>
    <t>Who's responsible</t>
  </si>
  <si>
    <t>Where</t>
  </si>
  <si>
    <t>Done</t>
  </si>
  <si>
    <t>Hair and makeup begins</t>
  </si>
  <si>
    <t>Hair &amp; makeup team</t>
  </si>
  <si>
    <t>Getting-ready suite</t>
  </si>
  <si>
    <t>☐</t>
  </si>
  <si>
    <t>Photographer arrives; getting-ready photos</t>
  </si>
  <si>
    <t>Florals, decor and rentals delivered and set</t>
  </si>
  <si>
    <t>Florist / Venue</t>
  </si>
  <si>
    <t>Attire on; final touches</t>
  </si>
  <si>
    <t>Wedding party</t>
  </si>
  <si>
    <t>First look and couple portraits</t>
  </si>
  <si>
    <t>Venue grounds</t>
  </si>
  <si>
    <t>Wedding party and family portraits</t>
  </si>
  <si>
    <t>Prelude music starts; guests begin to be seated</t>
  </si>
  <si>
    <t>DJ / Musicians</t>
  </si>
  <si>
    <t>Ceremony site</t>
  </si>
  <si>
    <t>Wedding party lines up for processional</t>
  </si>
  <si>
    <t>Coordinator</t>
  </si>
  <si>
    <t>Ceremony begins</t>
  </si>
  <si>
    <t>Ceremony ends; marriage license signed</t>
  </si>
  <si>
    <t>Officiant &amp; witnesses</t>
  </si>
  <si>
    <t>Cocktail hour; couple portraits at golden hour</t>
  </si>
  <si>
    <t>Cocktail area</t>
  </si>
  <si>
    <t>Guests move to reception room</t>
  </si>
  <si>
    <t>Reception</t>
  </si>
  <si>
    <t>Grand entrance</t>
  </si>
  <si>
    <t>DJ / Emcee</t>
  </si>
  <si>
    <t>Welcome toast and blessing</t>
  </si>
  <si>
    <t>Host / Emcee</t>
  </si>
  <si>
    <t>Dinner service</t>
  </si>
  <si>
    <t>Toasts and speeches</t>
  </si>
  <si>
    <t>Emcee</t>
  </si>
  <si>
    <t>First dance and parent dances</t>
  </si>
  <si>
    <t>DJ</t>
  </si>
  <si>
    <t>Dance floor</t>
  </si>
  <si>
    <t>Cake cutting</t>
  </si>
  <si>
    <t>Baker / Coordinator</t>
  </si>
  <si>
    <t>Open dancing</t>
  </si>
  <si>
    <t>Last dance and send-off</t>
  </si>
  <si>
    <t>DJ / Coordinator</t>
  </si>
  <si>
    <t>Venue exit</t>
  </si>
  <si>
    <t>Vendor load-out; gifts and belongings collected</t>
  </si>
  <si>
    <t>Sample timing assumes a 4:00 PM ceremony and a reception of about five hours. Adjust to your venue's rules, sunset time and your vendors' advice.</t>
  </si>
  <si>
    <t>Lists (customize your dropdowns)</t>
  </si>
  <si>
    <t>Meal Choices</t>
  </si>
  <si>
    <t>Guest Groups</t>
  </si>
  <si>
    <t>Edit the yellow cells. New entries appear in the dropdowns on the Guest List tab. Leave unused rows blank.</t>
  </si>
  <si>
    <t>Family</t>
  </si>
  <si>
    <t>Partner 1</t>
  </si>
  <si>
    <t>Beef</t>
  </si>
  <si>
    <t>Partner 2</t>
  </si>
  <si>
    <t>Fish / Seafood</t>
  </si>
  <si>
    <t>Coworkers</t>
  </si>
  <si>
    <t>Vegetarian</t>
  </si>
  <si>
    <t>Relatives</t>
  </si>
  <si>
    <t>Vegan</t>
  </si>
  <si>
    <t>Neighbors</t>
  </si>
  <si>
    <t>Kids Meal</t>
  </si>
  <si>
    <t>Other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</si>
</sst>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mmmm\ d&quot;, &quot;yyyy"/>
    <numFmt numFmtId="165" formatCode="\$#,##0"/>
    <numFmt numFmtId="166" formatCode="\$#,##0;[Red]&quot;-$&quot;#,##0"/>
    <numFmt numFmtId="167" formatCode="mm/dd/yyyy"/>
    <numFmt numFmtId="168" formatCode="h:mm\ AM/PM"/>
  </numFmts>
  <fonts count="23" x14ac:knownFonts="1">
    <font>
      <sz val="11"/>
      <color theme="1"/>
      <name val="Calibri"/>
      <family val="2"/>
      <charset val="1"/>
    </font>
    <font>
      <b/>
      <sz val="24"/>
      <color rgb="FF5B4B7A"/>
      <name val="Arial"/>
      <charset val="1"/>
    </font>
    <font>
      <i/>
      <sz val="10"/>
      <color rgb="FF4A3F5C"/>
      <name val="Arial"/>
      <charset val="1"/>
    </font>
    <font>
      <b/>
      <u/>
      <sz val="10"/>
      <color rgb="FF5B4B7A"/>
      <name val="Arial"/>
      <charset val="1"/>
    </font>
    <font>
      <b/>
      <sz val="10"/>
      <color rgb="FF7A64A8"/>
      <name val="Arial"/>
      <charset val="1"/>
    </font>
    <font>
      <b/>
      <sz val="9"/>
      <color rgb="FF4A3F5C"/>
      <name val="Arial"/>
      <charset val="1"/>
    </font>
    <font>
      <b/>
      <sz val="18"/>
      <color rgb="FF0000FF"/>
      <name val="Arial"/>
      <charset val="1"/>
    </font>
    <font>
      <b/>
      <sz val="18"/>
      <color rgb="FF4A3F5C"/>
      <name val="Arial"/>
      <charset val="1"/>
    </font>
    <font>
      <b/>
      <sz val="11"/>
      <color rgb="FF4A3F5C"/>
      <name val="Arial"/>
      <charset val="1"/>
    </font>
    <font>
      <b/>
      <sz val="10"/>
      <color rgb="FF4A3F5C"/>
      <name val="Arial"/>
      <charset val="1"/>
    </font>
    <font>
      <sz val="10"/>
      <color rgb="FF4A3F5C"/>
      <name val="Arial"/>
      <charset val="1"/>
    </font>
    <font>
      <i/>
      <sz val="9"/>
      <color rgb="FF4A3F5C"/>
      <name val="Arial"/>
      <charset val="1"/>
    </font>
    <font>
      <b/>
      <sz val="20"/>
      <color rgb="FF5B4B7A"/>
      <name val="Arial"/>
      <charset val="1"/>
    </font>
    <font>
      <u/>
      <sz val="9"/>
      <color rgb="FF6B5B95"/>
      <name val="Arial"/>
      <charset val="1"/>
    </font>
    <font>
      <b/>
      <sz val="10"/>
      <color rgb="FF0000FF"/>
      <name val="Arial"/>
      <charset val="1"/>
    </font>
    <font>
      <b/>
      <sz val="10"/>
      <color rgb="FF3E3350"/>
      <name val="Arial"/>
      <charset val="1"/>
    </font>
    <font>
      <sz val="10"/>
      <color rgb="FF0000FF"/>
      <name val="Arial"/>
      <charset val="1"/>
    </font>
    <font>
      <i/>
      <sz val="9"/>
      <color rgb="FF8A2E4B"/>
      <name val="Arial"/>
      <charset val="1"/>
    </font>
    <font>
      <b/>
      <sz val="14"/>
      <color rgb="FF4A3F5C"/>
      <name val="Arial"/>
      <charset val="1"/>
    </font>
    <font>
      <i/>
      <sz val="10"/>
      <color rgb="FF8E849C"/>
      <name val="Arial"/>
      <charset val="1"/>
    </font>
    <font>
      <b/>
      <sz val="12"/>
      <color rgb="FF4A3F5C"/>
      <name val="Arial"/>
      <charset val="1"/>
    </font>
    <font>
      <sz val="14"/>
      <color rgb="FF7A64A8"/>
      <name val="Arial"/>
      <charset val="1"/>
    </font>
    <font>
      <u/>
      <sz val="11"/>
      <color theme="10"/>
      <name val="Calibri"/>
      <family val="2"/>
      <charset val="1"/>
    </font>
  </fonts>
  <fills count="18">
    <fill>
      <patternFill patternType="none"/>
    </fill>
    <fill>
      <patternFill patternType="gray125"/>
    </fill>
    <fill>
      <patternFill patternType="solid">
        <fgColor rgb="FFE8E0F5"/>
        <bgColor rgb="FFE3DCEE"/>
      </patternFill>
    </fill>
    <fill>
      <patternFill patternType="solid">
        <fgColor rgb="FFDFF3E4"/>
        <bgColor rgb="FFD9F0EE"/>
      </patternFill>
    </fill>
    <fill>
      <patternFill patternType="solid">
        <fgColor rgb="FFFDE2E4"/>
        <bgColor rgb="FFF3E1F0"/>
      </patternFill>
    </fill>
    <fill>
      <patternFill patternType="solid">
        <fgColor rgb="FFDCEBFA"/>
        <bgColor rgb="FFD9F0EE"/>
      </patternFill>
    </fill>
    <fill>
      <patternFill patternType="solid">
        <fgColor rgb="FFFFE9D6"/>
        <bgColor rgb="FFFDE2E4"/>
      </patternFill>
    </fill>
    <fill>
      <patternFill patternType="solid">
        <fgColor rgb="FFD9F0EE"/>
        <bgColor rgb="FFDFF3E4"/>
      </patternFill>
    </fill>
    <fill>
      <patternFill patternType="solid">
        <fgColor rgb="FFFFF4CC"/>
        <bgColor rgb="FFFFE9D6"/>
      </patternFill>
    </fill>
    <fill>
      <patternFill patternType="solid">
        <fgColor rgb="FFFFFFFF"/>
        <bgColor rgb="FFF9F9F9"/>
      </patternFill>
    </fill>
    <fill>
      <patternFill patternType="solid">
        <fgColor rgb="FFD8CCF0"/>
        <bgColor rgb="FFD9D9D9"/>
      </patternFill>
    </fill>
    <fill>
      <patternFill patternType="solid">
        <fgColor rgb="FFC9E8D3"/>
        <bgColor rgb="FFCDEBD5"/>
      </patternFill>
    </fill>
    <fill>
      <patternFill patternType="solid">
        <fgColor rgb="FFF8C8D4"/>
        <bgColor rgb="FFFFD9BC"/>
      </patternFill>
    </fill>
    <fill>
      <patternFill patternType="solid">
        <fgColor rgb="FFBFD9F2"/>
        <bgColor rgb="FFB8EBF0"/>
      </patternFill>
    </fill>
    <fill>
      <patternFill patternType="solid">
        <fgColor rgb="FFFFD9BC"/>
        <bgColor rgb="FFFFE5B4"/>
      </patternFill>
    </fill>
    <fill>
      <patternFill patternType="solid">
        <fgColor rgb="FFB8EBF0"/>
        <bgColor rgb="FFC9E8D3"/>
      </patternFill>
    </fill>
    <fill>
      <patternFill patternType="solid">
        <fgColor rgb="FFFFE8A8"/>
        <bgColor rgb="FFFFE5B4"/>
      </patternFill>
    </fill>
    <fill>
      <patternFill patternType="solid">
        <fgColor rgb="FFF3E1F0"/>
        <bgColor rgb="FFE8E0F5"/>
      </patternFill>
    </fill>
  </fills>
  <borders count="5">
    <border>
      <left/>
      <right/>
      <top/>
      <bottom/>
      <diagonal/>
    </border>
    <border>
      <left style="thin">
        <color rgb="FFE3DCEE"/>
      </left>
      <right style="thin">
        <color rgb="FFE3DCEE"/>
      </right>
      <top style="thin">
        <color rgb="FFE3DCEE"/>
      </top>
      <bottom style="thin">
        <color rgb="FFE3DCEE"/>
      </bottom>
      <diagonal/>
    </border>
    <border>
      <left style="thin">
        <color rgb="FFE3DCEE"/>
      </left>
      <right style="thin">
        <color rgb="FFE3DCEE"/>
      </right>
      <top style="thin">
        <color rgb="FFE3DCEE"/>
      </top>
      <bottom/>
      <diagonal/>
    </border>
    <border>
      <left style="thin">
        <color rgb="FFE3DCEE"/>
      </left>
      <right style="thin">
        <color rgb="FFE3DCEE"/>
      </right>
      <top/>
      <bottom style="thin">
        <color rgb="FFE3DCEE"/>
      </bottom>
      <diagonal/>
    </border>
    <border>
      <left style="thin">
        <color rgb="FFE3DCEE"/>
      </left>
      <right/>
      <top style="thin">
        <color rgb="FFE3DCEE"/>
      </top>
      <bottom style="thin">
        <color rgb="FFE3DCEE"/>
      </bottom>
      <diagonal/>
    </border>
  </borders>
  <cellStyleXfs count="2">
    <xf numFmtId="0" fontId="0" fillId="0" borderId="0"/>
    <xf numFmtId="0" fontId="22" fillId="0" borderId="0" applyNumberFormat="0" applyFill="0" applyBorder="0" applyAlignment="0" applyProtection="0"/>
  </cellStyleXfs>
  <cellXfs count="94">
    <xf numFmtId="0" fontId="0" fillId="0" borderId="0" xfId="0"/>
    <xf numFmtId="164" fontId="6" fillId="8" borderId="3" xfId="0" applyNumberFormat="1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4" fillId="0" borderId="0" xfId="0" applyFont="1" applyBorder="1"/>
    <xf numFmtId="0" fontId="3" fillId="8" borderId="1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vertical="center" indent="1"/>
    </xf>
    <xf numFmtId="0" fontId="1" fillId="2" borderId="0" xfId="0" applyFont="1" applyFill="1" applyBorder="1" applyAlignment="1">
      <alignment vertical="center" indent="1"/>
    </xf>
    <xf numFmtId="0" fontId="4" fillId="0" borderId="0" xfId="0" applyFont="1"/>
    <xf numFmtId="1" fontId="10" fillId="0" borderId="1" xfId="0" applyNumberFormat="1" applyFont="1" applyBorder="1" applyAlignment="1">
      <alignment horizontal="center" vertical="center" wrapText="1"/>
    </xf>
    <xf numFmtId="1" fontId="9" fillId="0" borderId="1" xfId="0" applyNumberFormat="1" applyFont="1" applyBorder="1" applyAlignment="1">
      <alignment horizontal="center" vertical="center" wrapText="1"/>
    </xf>
    <xf numFmtId="0" fontId="13" fillId="0" borderId="0" xfId="0" applyFont="1" applyAlignment="1">
      <alignment horizontal="left" vertical="center" indent="1"/>
    </xf>
    <xf numFmtId="0" fontId="9" fillId="3" borderId="1" xfId="0" applyFont="1" applyFill="1" applyBorder="1" applyAlignment="1">
      <alignment horizontal="left" vertical="center" wrapText="1"/>
    </xf>
    <xf numFmtId="165" fontId="14" fillId="8" borderId="1" xfId="0" applyNumberFormat="1" applyFont="1" applyFill="1" applyBorder="1" applyAlignment="1">
      <alignment horizontal="center" vertical="center" wrapText="1"/>
    </xf>
    <xf numFmtId="0" fontId="15" fillId="11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9" fontId="16" fillId="8" borderId="1" xfId="0" applyNumberFormat="1" applyFont="1" applyFill="1" applyBorder="1" applyAlignment="1">
      <alignment horizontal="center" vertical="center" wrapText="1"/>
    </xf>
    <xf numFmtId="165" fontId="10" fillId="0" borderId="1" xfId="0" applyNumberFormat="1" applyFont="1" applyBorder="1" applyAlignment="1">
      <alignment horizontal="center" vertical="center" wrapText="1"/>
    </xf>
    <xf numFmtId="165" fontId="16" fillId="8" borderId="1" xfId="0" applyNumberFormat="1" applyFont="1" applyFill="1" applyBorder="1" applyAlignment="1">
      <alignment horizontal="center" vertical="center" wrapText="1"/>
    </xf>
    <xf numFmtId="166" fontId="10" fillId="0" borderId="1" xfId="0" applyNumberFormat="1" applyFont="1" applyBorder="1" applyAlignment="1">
      <alignment horizontal="center" vertical="center" wrapText="1"/>
    </xf>
    <xf numFmtId="9" fontId="10" fillId="0" borderId="1" xfId="0" applyNumberFormat="1" applyFont="1" applyBorder="1" applyAlignment="1">
      <alignment horizontal="center" vertical="center" wrapText="1"/>
    </xf>
    <xf numFmtId="0" fontId="9" fillId="11" borderId="1" xfId="0" applyFont="1" applyFill="1" applyBorder="1" applyAlignment="1">
      <alignment horizontal="left" vertical="center" wrapText="1"/>
    </xf>
    <xf numFmtId="9" fontId="9" fillId="11" borderId="1" xfId="0" applyNumberFormat="1" applyFont="1" applyFill="1" applyBorder="1" applyAlignment="1">
      <alignment horizontal="center" vertical="center" wrapText="1"/>
    </xf>
    <xf numFmtId="165" fontId="9" fillId="11" borderId="1" xfId="0" applyNumberFormat="1" applyFont="1" applyFill="1" applyBorder="1" applyAlignment="1">
      <alignment horizontal="center" vertical="center" wrapText="1"/>
    </xf>
    <xf numFmtId="166" fontId="9" fillId="11" borderId="1" xfId="0" applyNumberFormat="1" applyFont="1" applyFill="1" applyBorder="1" applyAlignment="1">
      <alignment horizontal="center" vertical="center" wrapText="1"/>
    </xf>
    <xf numFmtId="0" fontId="17" fillId="0" borderId="0" xfId="0" applyFont="1"/>
    <xf numFmtId="0" fontId="5" fillId="4" borderId="1" xfId="0" applyFont="1" applyFill="1" applyBorder="1" applyAlignment="1">
      <alignment horizontal="center"/>
    </xf>
    <xf numFmtId="1" fontId="18" fillId="0" borderId="1" xfId="0" applyNumberFormat="1" applyFont="1" applyBorder="1" applyAlignment="1">
      <alignment horizontal="center" vertical="center"/>
    </xf>
    <xf numFmtId="9" fontId="18" fillId="0" borderId="1" xfId="0" applyNumberFormat="1" applyFont="1" applyBorder="1" applyAlignment="1">
      <alignment horizontal="center" vertical="center"/>
    </xf>
    <xf numFmtId="0" fontId="15" fillId="12" borderId="1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9" borderId="1" xfId="0" applyFont="1" applyFill="1" applyBorder="1" applyAlignment="1">
      <alignment horizontal="left" vertical="center" wrapText="1"/>
    </xf>
    <xf numFmtId="0" fontId="10" fillId="9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wrapText="1"/>
    </xf>
    <xf numFmtId="0" fontId="18" fillId="0" borderId="1" xfId="0" applyFont="1" applyBorder="1" applyAlignment="1">
      <alignment horizontal="center" vertical="center"/>
    </xf>
    <xf numFmtId="0" fontId="15" fillId="13" borderId="1" xfId="0" applyFont="1" applyFill="1" applyBorder="1" applyAlignment="1">
      <alignment horizontal="center" vertical="center" wrapText="1"/>
    </xf>
    <xf numFmtId="0" fontId="14" fillId="8" borderId="1" xfId="0" applyFont="1" applyFill="1" applyBorder="1" applyAlignment="1">
      <alignment horizontal="left" vertical="center" wrapText="1"/>
    </xf>
    <xf numFmtId="1" fontId="16" fillId="8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5" fillId="6" borderId="1" xfId="0" applyFont="1" applyFill="1" applyBorder="1" applyAlignment="1">
      <alignment horizontal="center"/>
    </xf>
    <xf numFmtId="165" fontId="20" fillId="0" borderId="1" xfId="0" applyNumberFormat="1" applyFont="1" applyBorder="1" applyAlignment="1">
      <alignment horizontal="center" vertical="center"/>
    </xf>
    <xf numFmtId="1" fontId="20" fillId="0" borderId="1" xfId="0" applyNumberFormat="1" applyFont="1" applyBorder="1" applyAlignment="1">
      <alignment horizontal="center" vertical="center"/>
    </xf>
    <xf numFmtId="0" fontId="15" fillId="14" borderId="1" xfId="0" applyFont="1" applyFill="1" applyBorder="1" applyAlignment="1">
      <alignment horizontal="center" vertical="center" wrapText="1"/>
    </xf>
    <xf numFmtId="165" fontId="19" fillId="0" borderId="1" xfId="0" applyNumberFormat="1" applyFont="1" applyBorder="1" applyAlignment="1">
      <alignment horizontal="center" vertical="center" wrapText="1"/>
    </xf>
    <xf numFmtId="167" fontId="19" fillId="0" borderId="1" xfId="0" applyNumberFormat="1" applyFont="1" applyBorder="1" applyAlignment="1">
      <alignment horizontal="center" vertical="center" wrapText="1"/>
    </xf>
    <xf numFmtId="167" fontId="16" fillId="8" borderId="1" xfId="0" applyNumberFormat="1" applyFont="1" applyFill="1" applyBorder="1" applyAlignment="1">
      <alignment horizontal="center" vertical="center" wrapText="1"/>
    </xf>
    <xf numFmtId="0" fontId="15" fillId="15" borderId="1" xfId="0" applyFont="1" applyFill="1" applyBorder="1" applyAlignment="1">
      <alignment horizontal="center" vertical="center" wrapText="1"/>
    </xf>
    <xf numFmtId="0" fontId="14" fillId="8" borderId="1" xfId="0" applyFont="1" applyFill="1" applyBorder="1" applyAlignment="1">
      <alignment horizontal="center" vertical="center" wrapText="1"/>
    </xf>
    <xf numFmtId="0" fontId="16" fillId="8" borderId="1" xfId="0" applyFont="1" applyFill="1" applyBorder="1" applyAlignment="1">
      <alignment horizontal="center" vertical="center" wrapText="1"/>
    </xf>
    <xf numFmtId="0" fontId="9" fillId="15" borderId="1" xfId="0" applyFont="1" applyFill="1" applyBorder="1" applyAlignment="1">
      <alignment horizontal="left" vertical="center" wrapText="1"/>
    </xf>
    <xf numFmtId="0" fontId="10" fillId="15" borderId="1" xfId="0" applyFont="1" applyFill="1" applyBorder="1" applyAlignment="1">
      <alignment horizontal="center" vertical="center" wrapText="1"/>
    </xf>
    <xf numFmtId="2" fontId="9" fillId="15" borderId="1" xfId="0" applyNumberFormat="1" applyFont="1" applyFill="1" applyBorder="1" applyAlignment="1">
      <alignment horizontal="center" vertical="center" wrapText="1"/>
    </xf>
    <xf numFmtId="168" fontId="14" fillId="8" borderId="1" xfId="0" applyNumberFormat="1" applyFont="1" applyFill="1" applyBorder="1" applyAlignment="1">
      <alignment horizontal="left" vertical="center" indent="1"/>
    </xf>
    <xf numFmtId="0" fontId="15" fillId="16" borderId="1" xfId="0" applyFont="1" applyFill="1" applyBorder="1" applyAlignment="1">
      <alignment horizontal="center" vertical="center" wrapText="1"/>
    </xf>
    <xf numFmtId="168" fontId="9" fillId="0" borderId="1" xfId="0" applyNumberFormat="1" applyFont="1" applyBorder="1" applyAlignment="1">
      <alignment horizontal="center" vertical="center" wrapText="1"/>
    </xf>
    <xf numFmtId="0" fontId="16" fillId="8" borderId="1" xfId="0" applyFont="1" applyFill="1" applyBorder="1" applyAlignment="1">
      <alignment horizontal="left" vertical="center" wrapText="1"/>
    </xf>
    <xf numFmtId="0" fontId="21" fillId="0" borderId="1" xfId="0" applyFont="1" applyBorder="1" applyAlignment="1">
      <alignment horizontal="center" vertical="center" wrapText="1"/>
    </xf>
    <xf numFmtId="0" fontId="11" fillId="0" borderId="0" xfId="0" applyFont="1"/>
    <xf numFmtId="0" fontId="15" fillId="17" borderId="1" xfId="0" applyFont="1" applyFill="1" applyBorder="1" applyAlignment="1">
      <alignment horizontal="center" vertical="center" wrapText="1"/>
    </xf>
    <xf numFmtId="1" fontId="7" fillId="9" borderId="3" xfId="0" applyNumberFormat="1" applyFont="1" applyFill="1" applyBorder="1" applyAlignment="1">
      <alignment horizontal="center" vertical="center"/>
    </xf>
    <xf numFmtId="165" fontId="7" fillId="9" borderId="3" xfId="0" applyNumberFormat="1" applyFont="1" applyFill="1" applyBorder="1" applyAlignment="1">
      <alignment horizontal="center" vertical="center"/>
    </xf>
    <xf numFmtId="166" fontId="7" fillId="9" borderId="3" xfId="0" applyNumberFormat="1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9" fontId="7" fillId="9" borderId="3" xfId="0" applyNumberFormat="1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9" fillId="2" borderId="1" xfId="0" applyFont="1" applyFill="1" applyBorder="1"/>
    <xf numFmtId="0" fontId="9" fillId="4" borderId="1" xfId="0" applyFont="1" applyFill="1" applyBorder="1"/>
    <xf numFmtId="0" fontId="9" fillId="10" borderId="1" xfId="0" applyFont="1" applyFill="1" applyBorder="1"/>
    <xf numFmtId="0" fontId="10" fillId="0" borderId="0" xfId="0" applyFont="1" applyBorder="1" applyAlignment="1">
      <alignment vertical="center" wrapText="1" indent="1"/>
    </xf>
    <xf numFmtId="0" fontId="12" fillId="3" borderId="0" xfId="0" applyFont="1" applyFill="1" applyBorder="1" applyAlignment="1">
      <alignment vertical="center" indent="1"/>
    </xf>
    <xf numFmtId="0" fontId="11" fillId="0" borderId="0" xfId="0" applyFont="1" applyBorder="1" applyAlignment="1">
      <alignment vertical="center" wrapText="1" indent="1"/>
    </xf>
    <xf numFmtId="0" fontId="12" fillId="4" borderId="0" xfId="0" applyFont="1" applyFill="1" applyBorder="1" applyAlignment="1">
      <alignment vertical="center" indent="1"/>
    </xf>
    <xf numFmtId="0" fontId="11" fillId="0" borderId="0" xfId="0" applyFont="1" applyBorder="1" applyAlignment="1">
      <alignment vertical="center" wrapText="1"/>
    </xf>
    <xf numFmtId="0" fontId="12" fillId="5" borderId="0" xfId="0" applyFont="1" applyFill="1" applyBorder="1" applyAlignment="1">
      <alignment vertical="center" indent="1"/>
    </xf>
    <xf numFmtId="0" fontId="11" fillId="0" borderId="0" xfId="0" applyFont="1" applyBorder="1" applyAlignment="1">
      <alignment vertical="center"/>
    </xf>
    <xf numFmtId="0" fontId="12" fillId="6" borderId="0" xfId="0" applyFont="1" applyFill="1" applyBorder="1" applyAlignment="1">
      <alignment vertical="center" indent="1"/>
    </xf>
    <xf numFmtId="0" fontId="12" fillId="7" borderId="0" xfId="0" applyFont="1" applyFill="1" applyBorder="1" applyAlignment="1">
      <alignment vertical="center" indent="1"/>
    </xf>
    <xf numFmtId="0" fontId="15" fillId="15" borderId="1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12" fillId="8" borderId="0" xfId="0" applyFont="1" applyFill="1" applyBorder="1" applyAlignment="1">
      <alignment vertical="center" indent="1"/>
    </xf>
    <xf numFmtId="0" fontId="9" fillId="8" borderId="1" xfId="0" applyFont="1" applyFill="1" applyBorder="1" applyAlignment="1">
      <alignment horizontal="left" vertical="center" wrapText="1"/>
    </xf>
    <xf numFmtId="0" fontId="12" fillId="17" borderId="0" xfId="0" applyFont="1" applyFill="1" applyBorder="1" applyAlignment="1">
      <alignment vertical="center" indent="1"/>
    </xf>
    <xf numFmtId="0" fontId="11" fillId="0" borderId="0" xfId="0" applyFont="1" applyBorder="1" applyAlignment="1">
      <alignment vertical="top" wrapText="1"/>
    </xf>
    <xf numFmtId="0" fontId="22" fillId="2" borderId="0" xfId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16">
    <dxf>
      <font>
        <b/>
        <color rgb="FF8A2E4B"/>
        <name val="Arial"/>
      </font>
      <fill>
        <patternFill>
          <bgColor rgb="FFF8C8D4"/>
        </patternFill>
      </fill>
    </dxf>
    <dxf>
      <font>
        <strike/>
        <color rgb="FFA89FB5"/>
        <name val="Arial"/>
      </font>
      <fill>
        <patternFill>
          <bgColor rgb="FFF5F2F8"/>
        </patternFill>
      </fill>
    </dxf>
    <dxf>
      <font>
        <b/>
        <color rgb="FF2F6B45"/>
        <name val="Arial"/>
      </font>
      <fill>
        <patternFill>
          <bgColor rgb="FFCDEBD5"/>
        </patternFill>
      </fill>
    </dxf>
    <dxf>
      <fill>
        <patternFill>
          <bgColor rgb="FFCDEBD5"/>
        </patternFill>
      </fill>
    </dxf>
    <dxf>
      <fill>
        <patternFill>
          <bgColor rgb="FFCDEBD5"/>
        </patternFill>
      </fill>
    </dxf>
    <dxf>
      <fill>
        <patternFill>
          <bgColor rgb="FFFFE5B4"/>
        </patternFill>
      </fill>
    </dxf>
    <dxf>
      <font>
        <b/>
        <color rgb="FF8A2E4B"/>
        <name val="Arial"/>
      </font>
      <fill>
        <patternFill>
          <bgColor rgb="FFF8C8D4"/>
        </patternFill>
      </fill>
    </dxf>
    <dxf>
      <fill>
        <patternFill>
          <bgColor rgb="FFFFF4CC"/>
        </patternFill>
      </fill>
    </dxf>
    <dxf>
      <fill>
        <patternFill>
          <bgColor rgb="FFCDEBD5"/>
        </patternFill>
      </fill>
    </dxf>
    <dxf>
      <fill>
        <patternFill>
          <bgColor rgb="FFF8C8D4"/>
        </patternFill>
      </fill>
    </dxf>
    <dxf>
      <font>
        <b/>
        <color rgb="FF8A2E4B"/>
        <name val="Arial"/>
      </font>
      <fill>
        <patternFill>
          <bgColor rgb="FFF8C8D4"/>
        </patternFill>
      </fill>
    </dxf>
    <dxf>
      <fill>
        <patternFill>
          <bgColor rgb="FFFFE5B4"/>
        </patternFill>
      </fill>
    </dxf>
    <dxf>
      <fill>
        <patternFill>
          <bgColor rgb="FFF8C8D4"/>
        </patternFill>
      </fill>
    </dxf>
    <dxf>
      <fill>
        <patternFill>
          <bgColor rgb="FFCDEBD5"/>
        </patternFill>
      </fill>
    </dxf>
    <dxf>
      <font>
        <b/>
        <color rgb="FF8A2E4B"/>
        <name val="Arial"/>
      </font>
      <fill>
        <patternFill>
          <bgColor rgb="FFF8C8D4"/>
        </patternFill>
      </fill>
    </dxf>
    <dxf>
      <font>
        <b/>
        <color rgb="FF8A2E4B"/>
        <name val="Arial"/>
      </font>
      <fill>
        <patternFill>
          <bgColor rgb="FFF8C8D4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F9F9F9"/>
      <rgbColor rgb="FF0000FF"/>
      <rgbColor rgb="FFFFE9D6"/>
      <rgbColor rgb="FFFF00FF"/>
      <rgbColor rgb="FFDCEBFA"/>
      <rgbColor rgb="FF800000"/>
      <rgbColor rgb="FF008000"/>
      <rgbColor rgb="FF000080"/>
      <rgbColor rgb="FF7A64A8"/>
      <rgbColor rgb="FF800080"/>
      <rgbColor rgb="FF2F6B45"/>
      <rgbColor rgb="FFC9B8E8"/>
      <rgbColor rgb="FF878787"/>
      <rgbColor rgb="FFA89FB5"/>
      <rgbColor rgb="FF8A2E4B"/>
      <rgbColor rgb="FFFFF4CC"/>
      <rgbColor rgb="FFD9F0EE"/>
      <rgbColor rgb="FF660066"/>
      <rgbColor rgb="FFD9D9D9"/>
      <rgbColor rgb="FF0066CC"/>
      <rgbColor rgb="FFD8CCF0"/>
      <rgbColor rgb="FF000080"/>
      <rgbColor rgb="FFFF00FF"/>
      <rgbColor rgb="FFC9E8D3"/>
      <rgbColor rgb="FFF5F2F8"/>
      <rgbColor rgb="FF800080"/>
      <rgbColor rgb="FF800000"/>
      <rgbColor rgb="FF008080"/>
      <rgbColor rgb="FF0000FF"/>
      <rgbColor rgb="FFE8E0F5"/>
      <rgbColor rgb="FFDFF3E4"/>
      <rgbColor rgb="FFCDEBD5"/>
      <rgbColor rgb="FFFFE8A8"/>
      <rgbColor rgb="FFBFD9F2"/>
      <rgbColor rgb="FFF4A6B8"/>
      <rgbColor rgb="FFF8C8D4"/>
      <rgbColor rgb="FFFFD9BC"/>
      <rgbColor rgb="FF4F81BD"/>
      <rgbColor rgb="FFB8EBF0"/>
      <rgbColor rgb="FFB5E0C3"/>
      <rgbColor rgb="FFFFE5B4"/>
      <rgbColor rgb="FFFDE2E4"/>
      <rgbColor rgb="FFF3E1F0"/>
      <rgbColor rgb="FF6B5B95"/>
      <rgbColor rgb="FF8E849C"/>
      <rgbColor rgb="FF003366"/>
      <rgbColor rgb="FFE3DCEE"/>
      <rgbColor rgb="FF003300"/>
      <rgbColor rgb="FF333300"/>
      <rgbColor rgb="FF993300"/>
      <rgbColor rgb="FF5B4B7A"/>
      <rgbColor rgb="FF4A3F5C"/>
      <rgbColor rgb="FF3E3350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c:style val="2"/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Budget!$D$7</c:f>
              <c:strCache>
                <c:ptCount val="1"/>
                <c:pt idx="0">
                  <c:v>Budget ($)</c:v>
                </c:pt>
              </c:strCache>
            </c:strRef>
          </c:tx>
          <c:spPr>
            <a:solidFill>
              <a:srgbClr val="C9B8E8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Budget!$B$8:$B$21</c:f>
              <c:strCache>
                <c:ptCount val="14"/>
                <c:pt idx="0">
                  <c:v>Venue &amp; Rentals</c:v>
                </c:pt>
                <c:pt idx="1">
                  <c:v>Catering &amp; Bar</c:v>
                </c:pt>
                <c:pt idx="2">
                  <c:v>Photography &amp; Video</c:v>
                </c:pt>
                <c:pt idx="3">
                  <c:v>Planner / Coordinator</c:v>
                </c:pt>
                <c:pt idx="4">
                  <c:v>Florals &amp; Decor</c:v>
                </c:pt>
                <c:pt idx="5">
                  <c:v>Music &amp; Entertainment</c:v>
                </c:pt>
                <c:pt idx="6">
                  <c:v>Attire, Rings &amp; Beauty</c:v>
                </c:pt>
                <c:pt idx="7">
                  <c:v>Stationery &amp; Postage</c:v>
                </c:pt>
                <c:pt idx="8">
                  <c:v>Cake &amp; Desserts</c:v>
                </c:pt>
                <c:pt idx="9">
                  <c:v>Transportation</c:v>
                </c:pt>
                <c:pt idx="10">
                  <c:v>Ceremony (officiant, license)</c:v>
                </c:pt>
                <c:pt idx="11">
                  <c:v>Favors, Gifts &amp; Misc.</c:v>
                </c:pt>
                <c:pt idx="12">
                  <c:v>Taxes, Fees &amp; Gratuity</c:v>
                </c:pt>
                <c:pt idx="13">
                  <c:v>Contingency Buffer</c:v>
                </c:pt>
              </c:strCache>
            </c:strRef>
          </c:cat>
          <c:val>
            <c:numRef>
              <c:f>Budget!$D$8:$D$21</c:f>
              <c:numCache>
                <c:formatCode>\$#,##0</c:formatCode>
                <c:ptCount val="14"/>
                <c:pt idx="0">
                  <c:v>7200</c:v>
                </c:pt>
                <c:pt idx="1">
                  <c:v>10000</c:v>
                </c:pt>
                <c:pt idx="2">
                  <c:v>4800</c:v>
                </c:pt>
                <c:pt idx="3">
                  <c:v>3200</c:v>
                </c:pt>
                <c:pt idx="4">
                  <c:v>4000</c:v>
                </c:pt>
                <c:pt idx="5">
                  <c:v>2800.0000000000005</c:v>
                </c:pt>
                <c:pt idx="6">
                  <c:v>3200</c:v>
                </c:pt>
                <c:pt idx="7">
                  <c:v>800</c:v>
                </c:pt>
                <c:pt idx="8">
                  <c:v>800</c:v>
                </c:pt>
                <c:pt idx="9">
                  <c:v>800</c:v>
                </c:pt>
                <c:pt idx="10">
                  <c:v>400</c:v>
                </c:pt>
                <c:pt idx="11">
                  <c:v>400</c:v>
                </c:pt>
                <c:pt idx="12">
                  <c:v>800</c:v>
                </c:pt>
                <c:pt idx="13">
                  <c:v>800</c:v>
                </c:pt>
              </c:numCache>
            </c:numRef>
          </c:val>
        </c:ser>
        <c:ser>
          <c:idx val="1"/>
          <c:order val="1"/>
          <c:tx>
            <c:strRef>
              <c:f>Budget!$H$7</c:f>
              <c:strCache>
                <c:ptCount val="1"/>
                <c:pt idx="0">
                  <c:v>Total Cost ($)</c:v>
                </c:pt>
              </c:strCache>
            </c:strRef>
          </c:tx>
          <c:spPr>
            <a:solidFill>
              <a:srgbClr val="F4A6B8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Budget!$B$8:$B$21</c:f>
              <c:strCache>
                <c:ptCount val="14"/>
                <c:pt idx="0">
                  <c:v>Venue &amp; Rentals</c:v>
                </c:pt>
                <c:pt idx="1">
                  <c:v>Catering &amp; Bar</c:v>
                </c:pt>
                <c:pt idx="2">
                  <c:v>Photography &amp; Video</c:v>
                </c:pt>
                <c:pt idx="3">
                  <c:v>Planner / Coordinator</c:v>
                </c:pt>
                <c:pt idx="4">
                  <c:v>Florals &amp; Decor</c:v>
                </c:pt>
                <c:pt idx="5">
                  <c:v>Music &amp; Entertainment</c:v>
                </c:pt>
                <c:pt idx="6">
                  <c:v>Attire, Rings &amp; Beauty</c:v>
                </c:pt>
                <c:pt idx="7">
                  <c:v>Stationery &amp; Postage</c:v>
                </c:pt>
                <c:pt idx="8">
                  <c:v>Cake &amp; Desserts</c:v>
                </c:pt>
                <c:pt idx="9">
                  <c:v>Transportation</c:v>
                </c:pt>
                <c:pt idx="10">
                  <c:v>Ceremony (officiant, license)</c:v>
                </c:pt>
                <c:pt idx="11">
                  <c:v>Favors, Gifts &amp; Misc.</c:v>
                </c:pt>
                <c:pt idx="12">
                  <c:v>Taxes, Fees &amp; Gratuity</c:v>
                </c:pt>
                <c:pt idx="13">
                  <c:v>Contingency Buffer</c:v>
                </c:pt>
              </c:strCache>
            </c:strRef>
          </c:cat>
          <c:val>
            <c:numRef>
              <c:f>Budget!$H$8:$H$21</c:f>
              <c:numCache>
                <c:formatCode>\$#,##0</c:formatCode>
                <c:ptCount val="1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34732960"/>
        <c:axId val="1234721536"/>
      </c:barChart>
      <c:catAx>
        <c:axId val="12347329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"/>
          </a:p>
        </c:txPr>
        <c:crossAx val="1234721536"/>
        <c:crosses val="autoZero"/>
        <c:auto val="1"/>
        <c:lblAlgn val="ctr"/>
        <c:lblOffset val="100"/>
        <c:noMultiLvlLbl val="0"/>
      </c:catAx>
      <c:valAx>
        <c:axId val="1234721536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\$#,##0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"/>
          </a:p>
        </c:txPr>
        <c:crossAx val="1234732960"/>
        <c:crosses val="autoZero"/>
        <c:crossBetween val="between"/>
      </c:valAx>
      <c:spPr>
        <a:noFill/>
        <a:ln w="0">
          <a:noFill/>
        </a:ln>
      </c:spPr>
    </c:plotArea>
    <c:legend>
      <c:legendPos val="b"/>
      <c:layout/>
      <c:overlay val="0"/>
      <c:spPr>
        <a:noFill/>
        <a:ln w="0">
          <a:noFill/>
        </a:ln>
      </c:spPr>
      <c:txPr>
        <a:bodyPr/>
        <a:lstStyle/>
        <a:p>
          <a:pPr>
            <a:defRPr sz="1000" b="0" strike="noStrike" spc="-1">
              <a:solidFill>
                <a:srgbClr val="000000"/>
              </a:solidFill>
              <a:latin typeface="Calibri"/>
            </a:defRPr>
          </a:pPr>
          <a:endParaRPr lang=""/>
        </a:p>
      </c:txPr>
    </c:legend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c:style val="2"/>
  <c:chart>
    <c:autoTitleDeleted val="1"/>
    <c:plotArea>
      <c:layout/>
      <c:doughnutChart>
        <c:varyColors val="1"/>
        <c:ser>
          <c:idx val="0"/>
          <c:order val="0"/>
          <c:spPr>
            <a:solidFill>
              <a:srgbClr val="4F81BD"/>
            </a:solidFill>
            <a:ln w="0">
              <a:noFill/>
            </a:ln>
          </c:spPr>
          <c:dPt>
            <c:idx val="0"/>
            <c:bubble3D val="0"/>
            <c:spPr>
              <a:solidFill>
                <a:srgbClr val="B5E0C3"/>
              </a:solidFill>
              <a:ln w="0">
                <a:noFill/>
              </a:ln>
            </c:spPr>
          </c:dPt>
          <c:dPt>
            <c:idx val="1"/>
            <c:bubble3D val="0"/>
            <c:spPr>
              <a:solidFill>
                <a:srgbClr val="F8C8D4"/>
              </a:solidFill>
              <a:ln w="0">
                <a:noFill/>
              </a:ln>
            </c:spPr>
          </c:dPt>
          <c:dPt>
            <c:idx val="2"/>
            <c:bubble3D val="0"/>
            <c:spPr>
              <a:solidFill>
                <a:srgbClr val="FFE5B4"/>
              </a:solidFill>
              <a:ln w="0">
                <a:noFill/>
              </a:ln>
            </c:spPr>
          </c:dPt>
          <c:dLbls>
            <c:dLbl>
              <c:idx val="0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"/>
                </a:p>
              </c:txPr>
              <c:showLegendKey val="1"/>
              <c:showVal val="1"/>
              <c:showCatName val="0"/>
              <c:showSerName val="0"/>
              <c:showPercent val="0"/>
              <c:showBubbleSize val="1"/>
            </c:dLbl>
            <c:dLbl>
              <c:idx val="1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"/>
                </a:p>
              </c:txPr>
              <c:showLegendKey val="1"/>
              <c:showVal val="1"/>
              <c:showCatName val="0"/>
              <c:showSerName val="0"/>
              <c:showPercent val="0"/>
              <c:showBubbleSize val="1"/>
            </c:dLbl>
            <c:dLbl>
              <c:idx val="2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"/>
                </a:p>
              </c:txPr>
              <c:showLegendKey val="1"/>
              <c:showVal val="1"/>
              <c:showCatName val="0"/>
              <c:showSerName val="0"/>
              <c:showPercent val="0"/>
              <c:showBubbleSize val="1"/>
            </c:dLbl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Calibri"/>
                  </a:defRPr>
                </a:pPr>
                <a:endParaRPr lang=""/>
              </a:p>
            </c:txPr>
            <c:showLegendKey val="1"/>
            <c:showVal val="1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Dashboard!$I$44:$I$46</c:f>
              <c:strCache>
                <c:ptCount val="3"/>
                <c:pt idx="0">
                  <c:v>Attending</c:v>
                </c:pt>
                <c:pt idx="1">
                  <c:v>Declined</c:v>
                </c:pt>
                <c:pt idx="2">
                  <c:v>Awaiting reply</c:v>
                </c:pt>
              </c:strCache>
            </c:strRef>
          </c:cat>
          <c:val>
            <c:numRef>
              <c:f>Dashboard!$L$44:$L$46</c:f>
              <c:numCache>
                <c:formatCode>0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  <c:holeSize val="50"/>
      </c:doughnutChart>
      <c:spPr>
        <a:noFill/>
        <a:ln w="0">
          <a:noFill/>
        </a:ln>
      </c:spPr>
    </c:plotArea>
    <c:legend>
      <c:legendPos val="b"/>
      <c:layout/>
      <c:overlay val="0"/>
      <c:spPr>
        <a:noFill/>
        <a:ln w="0">
          <a:noFill/>
        </a:ln>
      </c:spPr>
      <c:txPr>
        <a:bodyPr/>
        <a:lstStyle/>
        <a:p>
          <a:pPr>
            <a:defRPr sz="1000" b="0" strike="noStrike" spc="-1">
              <a:solidFill>
                <a:srgbClr val="000000"/>
              </a:solidFill>
              <a:latin typeface="Calibri"/>
            </a:defRPr>
          </a:pPr>
          <a:endParaRPr lang=""/>
        </a:p>
      </c:txPr>
    </c:legend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23</xdr:row>
      <xdr:rowOff>0</xdr:rowOff>
    </xdr:from>
    <xdr:to>
      <xdr:col>7</xdr:col>
      <xdr:colOff>801720</xdr:colOff>
      <xdr:row>40</xdr:row>
      <xdr:rowOff>181080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8</xdr:col>
      <xdr:colOff>0</xdr:colOff>
      <xdr:row>23</xdr:row>
      <xdr:rowOff>0</xdr:rowOff>
    </xdr:from>
    <xdr:to>
      <xdr:col>12</xdr:col>
      <xdr:colOff>114120</xdr:colOff>
      <xdr:row>40</xdr:row>
      <xdr:rowOff>181080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butterflysoiree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8CCF0"/>
    <pageSetUpPr fitToPage="1"/>
  </sheetPr>
  <dimension ref="B2:M62"/>
  <sheetViews>
    <sheetView showGridLines="0" tabSelected="1" topLeftCell="A42" zoomScaleNormal="100" workbookViewId="0">
      <selection activeCell="Q7" sqref="Q7"/>
    </sheetView>
  </sheetViews>
  <sheetFormatPr defaultColWidth="8.6640625" defaultRowHeight="14.4" x14ac:dyDescent="0.3"/>
  <cols>
    <col min="1" max="1" width="3" customWidth="1"/>
    <col min="2" max="13" width="13" customWidth="1"/>
  </cols>
  <sheetData>
    <row r="2" spans="2:13" ht="45.75" customHeight="1" x14ac:dyDescent="0.3">
      <c r="B2" s="13" t="s">
        <v>0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</row>
    <row r="3" spans="2:13" ht="21.75" customHeight="1" x14ac:dyDescent="0.3">
      <c r="B3" s="12" t="s">
        <v>1</v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</row>
    <row r="5" spans="2:13" ht="27.75" customHeight="1" x14ac:dyDescent="0.3">
      <c r="B5" s="11" t="str">
        <f>HYPERLINK("#'Budget'!A1","Budget →")</f>
        <v>Budget →</v>
      </c>
      <c r="C5" s="11"/>
      <c r="D5" s="10" t="str">
        <f>HYPERLINK("#'Guest List'!A1","Guest List →")</f>
        <v>Guest List →</v>
      </c>
      <c r="E5" s="10"/>
      <c r="F5" s="9" t="str">
        <f>HYPERLINK("#'Seating Chart'!A1","Seating Chart →")</f>
        <v>Seating Chart →</v>
      </c>
      <c r="G5" s="9"/>
      <c r="H5" s="8" t="str">
        <f>HYPERLINK("#'Vendors'!A1","Vendors →")</f>
        <v>Vendors →</v>
      </c>
      <c r="I5" s="8"/>
      <c r="J5" s="7" t="str">
        <f>HYPERLINK("#'Venue Compare'!A1","Venue Compare →")</f>
        <v>Venue Compare →</v>
      </c>
      <c r="K5" s="7"/>
      <c r="L5" s="6" t="str">
        <f>HYPERLINK("#'Day-of Timeline'!A1","Day-of Timeline →")</f>
        <v>Day-of Timeline →</v>
      </c>
      <c r="M5" s="6"/>
    </row>
    <row r="7" spans="2:13" x14ac:dyDescent="0.3">
      <c r="B7" s="5" t="s">
        <v>2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</row>
    <row r="8" spans="2:13" x14ac:dyDescent="0.3">
      <c r="B8" s="4" t="s">
        <v>3</v>
      </c>
      <c r="C8" s="4"/>
      <c r="D8" s="4"/>
      <c r="E8" s="3" t="s">
        <v>4</v>
      </c>
      <c r="F8" s="3"/>
      <c r="G8" s="3"/>
      <c r="H8" s="2" t="s">
        <v>5</v>
      </c>
      <c r="I8" s="2"/>
      <c r="J8" s="2"/>
      <c r="K8" s="2" t="s">
        <v>6</v>
      </c>
      <c r="L8" s="2"/>
      <c r="M8" s="2"/>
    </row>
    <row r="9" spans="2:13" ht="37.5" customHeight="1" x14ac:dyDescent="0.3">
      <c r="B9" s="1"/>
      <c r="C9" s="1"/>
      <c r="D9" s="1"/>
      <c r="E9" s="67" t="str">
        <f ca="1">IF(B9="","Set your date",MAX(0,B9-TODAY()))</f>
        <v>Set your date</v>
      </c>
      <c r="F9" s="67"/>
      <c r="G9" s="67"/>
      <c r="H9" s="68">
        <f>Budget!C4</f>
        <v>40000</v>
      </c>
      <c r="I9" s="68"/>
      <c r="J9" s="68"/>
      <c r="K9" s="69">
        <f>Budget!K22</f>
        <v>40000</v>
      </c>
      <c r="L9" s="69"/>
      <c r="M9" s="69"/>
    </row>
    <row r="10" spans="2:13" x14ac:dyDescent="0.3">
      <c r="B10" s="70" t="s">
        <v>7</v>
      </c>
      <c r="C10" s="70"/>
      <c r="D10" s="70"/>
      <c r="E10" s="70" t="s">
        <v>8</v>
      </c>
      <c r="F10" s="70"/>
      <c r="G10" s="70"/>
      <c r="H10" s="70" t="s">
        <v>9</v>
      </c>
      <c r="I10" s="70"/>
      <c r="J10" s="70"/>
      <c r="K10" s="70" t="s">
        <v>10</v>
      </c>
      <c r="L10" s="70"/>
      <c r="M10" s="70"/>
    </row>
    <row r="11" spans="2:13" ht="37.5" customHeight="1" x14ac:dyDescent="0.3">
      <c r="B11" s="68">
        <f>Budget!H22</f>
        <v>0</v>
      </c>
      <c r="C11" s="68"/>
      <c r="D11" s="68"/>
      <c r="E11" s="68">
        <f>Budget!I22</f>
        <v>0</v>
      </c>
      <c r="F11" s="68"/>
      <c r="G11" s="68"/>
      <c r="H11" s="68">
        <f>Budget!J22</f>
        <v>0</v>
      </c>
      <c r="I11" s="68"/>
      <c r="J11" s="68"/>
      <c r="K11" s="71">
        <f>IF(Budget!C4=0,0,Budget!H22/Budget!C4)</f>
        <v>0</v>
      </c>
      <c r="L11" s="71"/>
      <c r="M11" s="71"/>
    </row>
    <row r="13" spans="2:13" x14ac:dyDescent="0.3">
      <c r="B13" s="5" t="s">
        <v>11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</row>
    <row r="14" spans="2:13" x14ac:dyDescent="0.3">
      <c r="B14" s="72" t="s">
        <v>12</v>
      </c>
      <c r="C14" s="72"/>
      <c r="D14" s="72"/>
      <c r="E14" s="72" t="s">
        <v>13</v>
      </c>
      <c r="F14" s="72"/>
      <c r="G14" s="72"/>
      <c r="H14" s="72" t="s">
        <v>14</v>
      </c>
      <c r="I14" s="72"/>
      <c r="J14" s="72"/>
      <c r="K14" s="72" t="s">
        <v>15</v>
      </c>
      <c r="L14" s="72"/>
      <c r="M14" s="72"/>
    </row>
    <row r="15" spans="2:13" ht="37.5" customHeight="1" x14ac:dyDescent="0.3">
      <c r="B15" s="67">
        <f>'Guest List'!B4</f>
        <v>0</v>
      </c>
      <c r="C15" s="67"/>
      <c r="D15" s="67"/>
      <c r="E15" s="67">
        <f>'Guest List'!C4</f>
        <v>0</v>
      </c>
      <c r="F15" s="67"/>
      <c r="G15" s="67"/>
      <c r="H15" s="67">
        <f>'Guest List'!D4</f>
        <v>0</v>
      </c>
      <c r="I15" s="67"/>
      <c r="J15" s="67"/>
      <c r="K15" s="67">
        <f>'Guest List'!F4</f>
        <v>0</v>
      </c>
      <c r="L15" s="67"/>
      <c r="M15" s="67"/>
    </row>
    <row r="17" spans="2:13" x14ac:dyDescent="0.3">
      <c r="B17" s="5" t="s">
        <v>16</v>
      </c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</row>
    <row r="18" spans="2:13" x14ac:dyDescent="0.3">
      <c r="B18" s="73" t="s">
        <v>17</v>
      </c>
      <c r="C18" s="73"/>
      <c r="D18" s="73"/>
      <c r="E18" s="73" t="s">
        <v>18</v>
      </c>
      <c r="F18" s="73"/>
      <c r="G18" s="73"/>
      <c r="H18" s="73" t="s">
        <v>19</v>
      </c>
      <c r="I18" s="73"/>
      <c r="J18" s="73"/>
      <c r="K18" s="73" t="s">
        <v>20</v>
      </c>
      <c r="L18" s="73"/>
      <c r="M18" s="73"/>
    </row>
    <row r="19" spans="2:13" ht="37.5" customHeight="1" x14ac:dyDescent="0.3">
      <c r="B19" s="67">
        <f>COUNTA(Vendors!B7:B36)</f>
        <v>0</v>
      </c>
      <c r="C19" s="67"/>
      <c r="D19" s="67"/>
      <c r="E19" s="67">
        <f>COUNTIF(Vendors!K7:K36,"Yes")</f>
        <v>0</v>
      </c>
      <c r="F19" s="67"/>
      <c r="G19" s="67"/>
      <c r="H19" s="67">
        <f ca="1">Vendors!J4</f>
        <v>0</v>
      </c>
      <c r="I19" s="67"/>
      <c r="J19" s="67"/>
      <c r="K19" s="67">
        <f>'Seating Chart'!D4</f>
        <v>0</v>
      </c>
      <c r="L19" s="67"/>
      <c r="M19" s="67"/>
    </row>
    <row r="21" spans="2:13" ht="30" customHeight="1" x14ac:dyDescent="0.3">
      <c r="B21" s="74" t="str">
        <f ca="1">IF(Vendors!J4&gt;0,"⚠ "&amp;Vendors!J4&amp;" vendor payment(s) overdue. Open the Vendors tab.",IF(Budget!K22&lt;0,"⚠ You are over budget by "&amp;TEXT(-Budget!K22,"$#,##0")&amp;". Review the Budget tab.","✓ No overdue payments, and you are within budget."))</f>
        <v>✓ No overdue payments, and you are within budget.</v>
      </c>
      <c r="C21" s="74"/>
      <c r="D21" s="74"/>
      <c r="E21" s="74"/>
      <c r="F21" s="74"/>
      <c r="G21" s="74"/>
      <c r="H21" s="74"/>
      <c r="I21" s="74"/>
      <c r="J21" s="74"/>
      <c r="K21" s="74"/>
      <c r="L21" s="74"/>
      <c r="M21" s="74"/>
    </row>
    <row r="23" spans="2:13" x14ac:dyDescent="0.3">
      <c r="B23" s="5" t="s">
        <v>21</v>
      </c>
      <c r="C23" s="5"/>
      <c r="D23" s="5"/>
      <c r="E23" s="5"/>
      <c r="F23" s="5"/>
      <c r="G23" s="5"/>
      <c r="H23" s="5"/>
      <c r="I23" s="14" t="s">
        <v>22</v>
      </c>
    </row>
    <row r="43" spans="2:12" x14ac:dyDescent="0.3">
      <c r="B43" s="5" t="s">
        <v>23</v>
      </c>
      <c r="C43" s="5"/>
      <c r="D43" s="5"/>
      <c r="E43" s="5"/>
      <c r="F43" s="5"/>
      <c r="G43" s="5"/>
      <c r="I43" s="14" t="s">
        <v>24</v>
      </c>
    </row>
    <row r="44" spans="2:12" x14ac:dyDescent="0.3">
      <c r="B44" s="75" t="str">
        <f>IF(Lists!A4="","",Lists!A4)</f>
        <v>Chicken</v>
      </c>
      <c r="C44" s="75"/>
      <c r="D44" s="75"/>
      <c r="E44" s="15">
        <f>IF(Lists!A4="","",SUMIF('Guest List'!$K$8:$K$257,Lists!A4,'Guest List'!$J$8:$J$257))</f>
        <v>0</v>
      </c>
      <c r="I44" s="76" t="s">
        <v>13</v>
      </c>
      <c r="J44" s="76"/>
      <c r="K44" s="76"/>
      <c r="L44" s="16">
        <f>'Guest List'!C4</f>
        <v>0</v>
      </c>
    </row>
    <row r="45" spans="2:12" x14ac:dyDescent="0.3">
      <c r="B45" s="75" t="str">
        <f>IF(Lists!A5="","",Lists!A5)</f>
        <v>Beef</v>
      </c>
      <c r="C45" s="75"/>
      <c r="D45" s="75"/>
      <c r="E45" s="15">
        <f>IF(Lists!A5="","",SUMIF('Guest List'!$K$8:$K$257,Lists!A5,'Guest List'!$J$8:$J$257))</f>
        <v>0</v>
      </c>
      <c r="I45" s="76" t="s">
        <v>14</v>
      </c>
      <c r="J45" s="76"/>
      <c r="K45" s="76"/>
      <c r="L45" s="16">
        <f>'Guest List'!D4</f>
        <v>0</v>
      </c>
    </row>
    <row r="46" spans="2:12" x14ac:dyDescent="0.3">
      <c r="B46" s="75" t="str">
        <f>IF(Lists!A6="","",Lists!A6)</f>
        <v>Fish / Seafood</v>
      </c>
      <c r="C46" s="75"/>
      <c r="D46" s="75"/>
      <c r="E46" s="15">
        <f>IF(Lists!A6="","",SUMIF('Guest List'!$K$8:$K$257,Lists!A6,'Guest List'!$J$8:$J$257))</f>
        <v>0</v>
      </c>
      <c r="I46" s="76" t="s">
        <v>15</v>
      </c>
      <c r="J46" s="76"/>
      <c r="K46" s="76"/>
      <c r="L46" s="16">
        <f>'Guest List'!F4</f>
        <v>0</v>
      </c>
    </row>
    <row r="47" spans="2:12" x14ac:dyDescent="0.3">
      <c r="B47" s="75" t="str">
        <f>IF(Lists!A7="","",Lists!A7)</f>
        <v>Vegetarian</v>
      </c>
      <c r="C47" s="75"/>
      <c r="D47" s="75"/>
      <c r="E47" s="15">
        <f>IF(Lists!A7="","",SUMIF('Guest List'!$K$8:$K$257,Lists!A7,'Guest List'!$J$8:$J$257))</f>
        <v>0</v>
      </c>
    </row>
    <row r="48" spans="2:12" x14ac:dyDescent="0.3">
      <c r="B48" s="75" t="str">
        <f>IF(Lists!A8="","",Lists!A8)</f>
        <v>Vegan</v>
      </c>
      <c r="C48" s="75"/>
      <c r="D48" s="75"/>
      <c r="E48" s="15">
        <f>IF(Lists!A8="","",SUMIF('Guest List'!$K$8:$K$257,Lists!A8,'Guest List'!$J$8:$J$257))</f>
        <v>0</v>
      </c>
    </row>
    <row r="49" spans="2:13" x14ac:dyDescent="0.3">
      <c r="B49" s="75" t="str">
        <f>IF(Lists!A9="","",Lists!A9)</f>
        <v>Kids Meal</v>
      </c>
      <c r="C49" s="75"/>
      <c r="D49" s="75"/>
      <c r="E49" s="15">
        <f>IF(Lists!A9="","",SUMIF('Guest List'!$K$8:$K$257,Lists!A9,'Guest List'!$J$8:$J$257))</f>
        <v>0</v>
      </c>
    </row>
    <row r="50" spans="2:13" x14ac:dyDescent="0.3">
      <c r="B50" s="76" t="s">
        <v>25</v>
      </c>
      <c r="C50" s="76"/>
      <c r="D50" s="76"/>
      <c r="E50" s="16">
        <f>'Guest List'!C4-SUM(E44:E49)</f>
        <v>0</v>
      </c>
    </row>
    <row r="51" spans="2:13" x14ac:dyDescent="0.3">
      <c r="B51" s="77" t="s">
        <v>26</v>
      </c>
      <c r="C51" s="77"/>
      <c r="D51" s="77"/>
      <c r="E51" s="16">
        <f>'Guest List'!C4</f>
        <v>0</v>
      </c>
    </row>
    <row r="53" spans="2:13" x14ac:dyDescent="0.3">
      <c r="B53" s="5" t="s">
        <v>27</v>
      </c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2:13" ht="30" customHeight="1" x14ac:dyDescent="0.3">
      <c r="B54" s="78" t="s">
        <v>28</v>
      </c>
      <c r="C54" s="78"/>
      <c r="D54" s="78"/>
      <c r="E54" s="78"/>
      <c r="F54" s="78"/>
      <c r="G54" s="78"/>
      <c r="H54" s="78"/>
      <c r="I54" s="78"/>
      <c r="J54" s="78"/>
      <c r="K54" s="78"/>
      <c r="L54" s="78"/>
      <c r="M54" s="78"/>
    </row>
    <row r="55" spans="2:13" ht="30" customHeight="1" x14ac:dyDescent="0.3">
      <c r="B55" s="78" t="s">
        <v>29</v>
      </c>
      <c r="C55" s="78"/>
      <c r="D55" s="78"/>
      <c r="E55" s="78"/>
      <c r="F55" s="78"/>
      <c r="G55" s="78"/>
      <c r="H55" s="78"/>
      <c r="I55" s="78"/>
      <c r="J55" s="78"/>
      <c r="K55" s="78"/>
      <c r="L55" s="78"/>
      <c r="M55" s="78"/>
    </row>
    <row r="56" spans="2:13" ht="30" customHeight="1" x14ac:dyDescent="0.3">
      <c r="B56" s="78" t="s">
        <v>30</v>
      </c>
      <c r="C56" s="78"/>
      <c r="D56" s="78"/>
      <c r="E56" s="78"/>
      <c r="F56" s="78"/>
      <c r="G56" s="78"/>
      <c r="H56" s="78"/>
      <c r="I56" s="78"/>
      <c r="J56" s="78"/>
      <c r="K56" s="78"/>
      <c r="L56" s="78"/>
      <c r="M56" s="78"/>
    </row>
    <row r="57" spans="2:13" ht="30" customHeight="1" x14ac:dyDescent="0.3">
      <c r="B57" s="78" t="s">
        <v>31</v>
      </c>
      <c r="C57" s="78"/>
      <c r="D57" s="78"/>
      <c r="E57" s="78"/>
      <c r="F57" s="78"/>
      <c r="G57" s="78"/>
      <c r="H57" s="78"/>
      <c r="I57" s="78"/>
      <c r="J57" s="78"/>
      <c r="K57" s="78"/>
      <c r="L57" s="78"/>
      <c r="M57" s="78"/>
    </row>
    <row r="58" spans="2:13" ht="30" customHeight="1" x14ac:dyDescent="0.3">
      <c r="B58" s="78" t="s">
        <v>32</v>
      </c>
      <c r="C58" s="78"/>
      <c r="D58" s="78"/>
      <c r="E58" s="78"/>
      <c r="F58" s="78"/>
      <c r="G58" s="78"/>
      <c r="H58" s="78"/>
      <c r="I58" s="78"/>
      <c r="J58" s="78"/>
      <c r="K58" s="78"/>
      <c r="L58" s="78"/>
      <c r="M58" s="78"/>
    </row>
    <row r="59" spans="2:13" ht="30" customHeight="1" x14ac:dyDescent="0.3">
      <c r="B59" s="78" t="s">
        <v>33</v>
      </c>
      <c r="C59" s="78"/>
      <c r="D59" s="78"/>
      <c r="E59" s="78"/>
      <c r="F59" s="78"/>
      <c r="G59" s="78"/>
      <c r="H59" s="78"/>
      <c r="I59" s="78"/>
      <c r="J59" s="78"/>
      <c r="K59" s="78"/>
      <c r="L59" s="78"/>
      <c r="M59" s="78"/>
    </row>
    <row r="60" spans="2:13" ht="30" customHeight="1" x14ac:dyDescent="0.3">
      <c r="B60" s="78" t="s">
        <v>34</v>
      </c>
      <c r="C60" s="78"/>
      <c r="D60" s="78"/>
      <c r="E60" s="78"/>
      <c r="F60" s="78"/>
      <c r="G60" s="78"/>
      <c r="H60" s="78"/>
      <c r="I60" s="78"/>
      <c r="J60" s="78"/>
      <c r="K60" s="78"/>
      <c r="L60" s="78"/>
      <c r="M60" s="78"/>
    </row>
    <row r="62" spans="2:13" ht="27.75" customHeight="1" x14ac:dyDescent="0.3">
      <c r="B62" s="93" t="s">
        <v>35</v>
      </c>
      <c r="C62" s="93"/>
      <c r="D62" s="93"/>
      <c r="E62" s="93"/>
      <c r="F62" s="93"/>
      <c r="G62" s="93"/>
      <c r="H62" s="93"/>
      <c r="I62" s="93"/>
      <c r="J62" s="93"/>
      <c r="K62" s="93"/>
      <c r="L62" s="93"/>
      <c r="M62" s="93"/>
    </row>
  </sheetData>
  <mergeCells count="66">
    <mergeCell ref="B62:M62"/>
    <mergeCell ref="B56:M56"/>
    <mergeCell ref="B57:M57"/>
    <mergeCell ref="B58:M58"/>
    <mergeCell ref="B59:M59"/>
    <mergeCell ref="B60:M60"/>
    <mergeCell ref="B50:D50"/>
    <mergeCell ref="B51:D51"/>
    <mergeCell ref="B53:M53"/>
    <mergeCell ref="B54:M54"/>
    <mergeCell ref="B55:M55"/>
    <mergeCell ref="B46:D46"/>
    <mergeCell ref="I46:K46"/>
    <mergeCell ref="B47:D47"/>
    <mergeCell ref="B48:D48"/>
    <mergeCell ref="B49:D49"/>
    <mergeCell ref="B23:H23"/>
    <mergeCell ref="B43:G43"/>
    <mergeCell ref="B44:D44"/>
    <mergeCell ref="I44:K44"/>
    <mergeCell ref="B45:D45"/>
    <mergeCell ref="I45:K45"/>
    <mergeCell ref="B19:D19"/>
    <mergeCell ref="E19:G19"/>
    <mergeCell ref="H19:J19"/>
    <mergeCell ref="K19:M19"/>
    <mergeCell ref="B21:M21"/>
    <mergeCell ref="B17:M17"/>
    <mergeCell ref="B18:D18"/>
    <mergeCell ref="E18:G18"/>
    <mergeCell ref="H18:J18"/>
    <mergeCell ref="K18:M18"/>
    <mergeCell ref="B14:D14"/>
    <mergeCell ref="E14:G14"/>
    <mergeCell ref="H14:J14"/>
    <mergeCell ref="K14:M14"/>
    <mergeCell ref="B15:D15"/>
    <mergeCell ref="E15:G15"/>
    <mergeCell ref="H15:J15"/>
    <mergeCell ref="K15:M15"/>
    <mergeCell ref="B11:D11"/>
    <mergeCell ref="E11:G11"/>
    <mergeCell ref="H11:J11"/>
    <mergeCell ref="K11:M11"/>
    <mergeCell ref="B13:M13"/>
    <mergeCell ref="B9:D9"/>
    <mergeCell ref="E9:G9"/>
    <mergeCell ref="H9:J9"/>
    <mergeCell ref="K9:M9"/>
    <mergeCell ref="B10:D10"/>
    <mergeCell ref="E10:G10"/>
    <mergeCell ref="H10:J10"/>
    <mergeCell ref="K10:M10"/>
    <mergeCell ref="B7:M7"/>
    <mergeCell ref="B8:D8"/>
    <mergeCell ref="E8:G8"/>
    <mergeCell ref="H8:J8"/>
    <mergeCell ref="K8:M8"/>
    <mergeCell ref="B2:M2"/>
    <mergeCell ref="B3:M3"/>
    <mergeCell ref="B5:C5"/>
    <mergeCell ref="D5:E5"/>
    <mergeCell ref="F5:G5"/>
    <mergeCell ref="H5:I5"/>
    <mergeCell ref="J5:K5"/>
    <mergeCell ref="L5:M5"/>
  </mergeCells>
  <conditionalFormatting sqref="B21:M21">
    <cfRule type="expression" dxfId="15" priority="2">
      <formula>LEFT($B$21,1)="⚠"</formula>
    </cfRule>
  </conditionalFormatting>
  <hyperlinks>
    <hyperlink ref="B62:M62" r:id="rId1" display="Created by Butterfly Soiree  |  butterflysoiree.com  |  Full-service, luxury, day-of and destination wedding planning in San Diego, California"/>
  </hyperlinks>
  <pageMargins left="0.75" right="0.75" top="1" bottom="1" header="0.511811023622047" footer="0.511811023622047"/>
  <pageSetup fitToHeight="0" orientation="portrait" horizontalDpi="300" verticalDpi="30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FF3E4"/>
    <pageSetUpPr fitToPage="1"/>
  </sheetPr>
  <dimension ref="B2:L23"/>
  <sheetViews>
    <sheetView showGridLines="0" zoomScaleNormal="100" workbookViewId="0">
      <pane xSplit="2" ySplit="7" topLeftCell="C8" activePane="bottomRight" state="frozen"/>
      <selection pane="topRight" activeCell="C1" sqref="C1"/>
      <selection pane="bottomLeft" activeCell="A8" sqref="A8"/>
      <selection pane="bottomRight"/>
    </sheetView>
  </sheetViews>
  <sheetFormatPr defaultColWidth="8.6640625" defaultRowHeight="14.4" x14ac:dyDescent="0.3"/>
  <cols>
    <col min="1" max="1" width="3" customWidth="1"/>
    <col min="2" max="2" width="30" customWidth="1"/>
    <col min="3" max="3" width="11" customWidth="1"/>
    <col min="4" max="4" width="14" customWidth="1"/>
    <col min="5" max="5" width="16" customWidth="1"/>
    <col min="6" max="6" width="14" customWidth="1"/>
    <col min="7" max="7" width="13" customWidth="1"/>
    <col min="8" max="10" width="14" customWidth="1"/>
    <col min="11" max="11" width="16" customWidth="1"/>
    <col min="12" max="12" width="14" customWidth="1"/>
  </cols>
  <sheetData>
    <row r="2" spans="2:12" ht="37.5" customHeight="1" x14ac:dyDescent="0.3">
      <c r="B2" s="79" t="s">
        <v>36</v>
      </c>
      <c r="C2" s="79"/>
      <c r="D2" s="79"/>
      <c r="E2" s="79"/>
      <c r="F2" s="79"/>
      <c r="G2" s="79"/>
      <c r="H2" s="79"/>
      <c r="I2" s="79"/>
      <c r="J2" s="79"/>
      <c r="K2" s="79"/>
      <c r="L2" s="79"/>
    </row>
    <row r="3" spans="2:12" x14ac:dyDescent="0.3">
      <c r="B3" s="17" t="str">
        <f>HYPERLINK("#'Dashboard'!A1","← Back to Dashboard")</f>
        <v>← Back to Dashboard</v>
      </c>
    </row>
    <row r="4" spans="2:12" ht="33.75" customHeight="1" x14ac:dyDescent="0.3">
      <c r="B4" s="18" t="s">
        <v>37</v>
      </c>
      <c r="C4" s="19">
        <v>40000</v>
      </c>
      <c r="D4" s="80" t="s">
        <v>38</v>
      </c>
      <c r="E4" s="80"/>
      <c r="F4" s="80"/>
      <c r="G4" s="80"/>
      <c r="H4" s="80"/>
      <c r="I4" s="80"/>
      <c r="J4" s="80"/>
      <c r="K4" s="80"/>
      <c r="L4" s="80"/>
    </row>
    <row r="7" spans="2:12" ht="31.5" customHeight="1" x14ac:dyDescent="0.3">
      <c r="B7" s="20" t="s">
        <v>39</v>
      </c>
      <c r="C7" s="20" t="s">
        <v>40</v>
      </c>
      <c r="D7" s="20" t="s">
        <v>41</v>
      </c>
      <c r="E7" s="20" t="s">
        <v>42</v>
      </c>
      <c r="F7" s="20" t="s">
        <v>43</v>
      </c>
      <c r="G7" s="20" t="s">
        <v>44</v>
      </c>
      <c r="H7" s="20" t="s">
        <v>45</v>
      </c>
      <c r="I7" s="20" t="s">
        <v>46</v>
      </c>
      <c r="J7" s="20" t="s">
        <v>47</v>
      </c>
      <c r="K7" s="20" t="s">
        <v>48</v>
      </c>
      <c r="L7" s="20" t="s">
        <v>49</v>
      </c>
    </row>
    <row r="8" spans="2:12" ht="21.75" customHeight="1" x14ac:dyDescent="0.3">
      <c r="B8" s="21" t="s">
        <v>50</v>
      </c>
      <c r="C8" s="22">
        <v>0.18</v>
      </c>
      <c r="D8" s="23">
        <f t="shared" ref="D8:D21" si="0">$C$4*C8</f>
        <v>7200</v>
      </c>
      <c r="E8" s="23">
        <f>SUMIF(Vendors!$F$7:$F$36,B8,Vendors!$G$7:$G$36)</f>
        <v>0</v>
      </c>
      <c r="F8" s="24"/>
      <c r="G8" s="24"/>
      <c r="H8" s="23">
        <f t="shared" ref="H8:H21" si="1">E8+N(F8)</f>
        <v>0</v>
      </c>
      <c r="I8" s="23">
        <f>SUMIF(Vendors!$F$7:$F$36,B8,Vendors!$H$7:$H$36)+N(G8)</f>
        <v>0</v>
      </c>
      <c r="J8" s="23">
        <f t="shared" ref="J8:J21" si="2">H8-I8</f>
        <v>0</v>
      </c>
      <c r="K8" s="25">
        <f t="shared" ref="K8:K21" si="3">D8-H8</f>
        <v>7200</v>
      </c>
      <c r="L8" s="26">
        <f t="shared" ref="L8:L21" si="4">IF(D8=0,0,H8/D8)</f>
        <v>0</v>
      </c>
    </row>
    <row r="9" spans="2:12" ht="21.75" customHeight="1" x14ac:dyDescent="0.3">
      <c r="B9" s="21" t="s">
        <v>51</v>
      </c>
      <c r="C9" s="22">
        <v>0.25</v>
      </c>
      <c r="D9" s="23">
        <f t="shared" si="0"/>
        <v>10000</v>
      </c>
      <c r="E9" s="23">
        <f>SUMIF(Vendors!$F$7:$F$36,B9,Vendors!$G$7:$G$36)</f>
        <v>0</v>
      </c>
      <c r="F9" s="24"/>
      <c r="G9" s="24"/>
      <c r="H9" s="23">
        <f t="shared" si="1"/>
        <v>0</v>
      </c>
      <c r="I9" s="23">
        <f>SUMIF(Vendors!$F$7:$F$36,B9,Vendors!$H$7:$H$36)+N(G9)</f>
        <v>0</v>
      </c>
      <c r="J9" s="23">
        <f t="shared" si="2"/>
        <v>0</v>
      </c>
      <c r="K9" s="25">
        <f t="shared" si="3"/>
        <v>10000</v>
      </c>
      <c r="L9" s="26">
        <f t="shared" si="4"/>
        <v>0</v>
      </c>
    </row>
    <row r="10" spans="2:12" ht="21.75" customHeight="1" x14ac:dyDescent="0.3">
      <c r="B10" s="21" t="s">
        <v>52</v>
      </c>
      <c r="C10" s="22">
        <v>0.12</v>
      </c>
      <c r="D10" s="23">
        <f t="shared" si="0"/>
        <v>4800</v>
      </c>
      <c r="E10" s="23">
        <f>SUMIF(Vendors!$F$7:$F$36,B10,Vendors!$G$7:$G$36)</f>
        <v>0</v>
      </c>
      <c r="F10" s="24"/>
      <c r="G10" s="24"/>
      <c r="H10" s="23">
        <f t="shared" si="1"/>
        <v>0</v>
      </c>
      <c r="I10" s="23">
        <f>SUMIF(Vendors!$F$7:$F$36,B10,Vendors!$H$7:$H$36)+N(G10)</f>
        <v>0</v>
      </c>
      <c r="J10" s="23">
        <f t="shared" si="2"/>
        <v>0</v>
      </c>
      <c r="K10" s="25">
        <f t="shared" si="3"/>
        <v>4800</v>
      </c>
      <c r="L10" s="26">
        <f t="shared" si="4"/>
        <v>0</v>
      </c>
    </row>
    <row r="11" spans="2:12" ht="21.75" customHeight="1" x14ac:dyDescent="0.3">
      <c r="B11" s="21" t="s">
        <v>53</v>
      </c>
      <c r="C11" s="22">
        <v>0.08</v>
      </c>
      <c r="D11" s="23">
        <f t="shared" si="0"/>
        <v>3200</v>
      </c>
      <c r="E11" s="23">
        <f>SUMIF(Vendors!$F$7:$F$36,B11,Vendors!$G$7:$G$36)</f>
        <v>0</v>
      </c>
      <c r="F11" s="24"/>
      <c r="G11" s="24"/>
      <c r="H11" s="23">
        <f t="shared" si="1"/>
        <v>0</v>
      </c>
      <c r="I11" s="23">
        <f>SUMIF(Vendors!$F$7:$F$36,B11,Vendors!$H$7:$H$36)+N(G11)</f>
        <v>0</v>
      </c>
      <c r="J11" s="23">
        <f t="shared" si="2"/>
        <v>0</v>
      </c>
      <c r="K11" s="25">
        <f t="shared" si="3"/>
        <v>3200</v>
      </c>
      <c r="L11" s="26">
        <f t="shared" si="4"/>
        <v>0</v>
      </c>
    </row>
    <row r="12" spans="2:12" ht="21.75" customHeight="1" x14ac:dyDescent="0.3">
      <c r="B12" s="21" t="s">
        <v>54</v>
      </c>
      <c r="C12" s="22">
        <v>0.1</v>
      </c>
      <c r="D12" s="23">
        <f t="shared" si="0"/>
        <v>4000</v>
      </c>
      <c r="E12" s="23">
        <f>SUMIF(Vendors!$F$7:$F$36,B12,Vendors!$G$7:$G$36)</f>
        <v>0</v>
      </c>
      <c r="F12" s="24"/>
      <c r="G12" s="24"/>
      <c r="H12" s="23">
        <f t="shared" si="1"/>
        <v>0</v>
      </c>
      <c r="I12" s="23">
        <f>SUMIF(Vendors!$F$7:$F$36,B12,Vendors!$H$7:$H$36)+N(G12)</f>
        <v>0</v>
      </c>
      <c r="J12" s="23">
        <f t="shared" si="2"/>
        <v>0</v>
      </c>
      <c r="K12" s="25">
        <f t="shared" si="3"/>
        <v>4000</v>
      </c>
      <c r="L12" s="26">
        <f t="shared" si="4"/>
        <v>0</v>
      </c>
    </row>
    <row r="13" spans="2:12" ht="21.75" customHeight="1" x14ac:dyDescent="0.3">
      <c r="B13" s="21" t="s">
        <v>55</v>
      </c>
      <c r="C13" s="22">
        <v>7.0000000000000007E-2</v>
      </c>
      <c r="D13" s="23">
        <f t="shared" si="0"/>
        <v>2800.0000000000005</v>
      </c>
      <c r="E13" s="23">
        <f>SUMIF(Vendors!$F$7:$F$36,B13,Vendors!$G$7:$G$36)</f>
        <v>0</v>
      </c>
      <c r="F13" s="24"/>
      <c r="G13" s="24"/>
      <c r="H13" s="23">
        <f t="shared" si="1"/>
        <v>0</v>
      </c>
      <c r="I13" s="23">
        <f>SUMIF(Vendors!$F$7:$F$36,B13,Vendors!$H$7:$H$36)+N(G13)</f>
        <v>0</v>
      </c>
      <c r="J13" s="23">
        <f t="shared" si="2"/>
        <v>0</v>
      </c>
      <c r="K13" s="25">
        <f t="shared" si="3"/>
        <v>2800.0000000000005</v>
      </c>
      <c r="L13" s="26">
        <f t="shared" si="4"/>
        <v>0</v>
      </c>
    </row>
    <row r="14" spans="2:12" ht="21.75" customHeight="1" x14ac:dyDescent="0.3">
      <c r="B14" s="21" t="s">
        <v>56</v>
      </c>
      <c r="C14" s="22">
        <v>0.08</v>
      </c>
      <c r="D14" s="23">
        <f t="shared" si="0"/>
        <v>3200</v>
      </c>
      <c r="E14" s="23">
        <f>SUMIF(Vendors!$F$7:$F$36,B14,Vendors!$G$7:$G$36)</f>
        <v>0</v>
      </c>
      <c r="F14" s="24"/>
      <c r="G14" s="24"/>
      <c r="H14" s="23">
        <f t="shared" si="1"/>
        <v>0</v>
      </c>
      <c r="I14" s="23">
        <f>SUMIF(Vendors!$F$7:$F$36,B14,Vendors!$H$7:$H$36)+N(G14)</f>
        <v>0</v>
      </c>
      <c r="J14" s="23">
        <f t="shared" si="2"/>
        <v>0</v>
      </c>
      <c r="K14" s="25">
        <f t="shared" si="3"/>
        <v>3200</v>
      </c>
      <c r="L14" s="26">
        <f t="shared" si="4"/>
        <v>0</v>
      </c>
    </row>
    <row r="15" spans="2:12" ht="21.75" customHeight="1" x14ac:dyDescent="0.3">
      <c r="B15" s="21" t="s">
        <v>57</v>
      </c>
      <c r="C15" s="22">
        <v>0.02</v>
      </c>
      <c r="D15" s="23">
        <f t="shared" si="0"/>
        <v>800</v>
      </c>
      <c r="E15" s="23">
        <f>SUMIF(Vendors!$F$7:$F$36,B15,Vendors!$G$7:$G$36)</f>
        <v>0</v>
      </c>
      <c r="F15" s="24"/>
      <c r="G15" s="24"/>
      <c r="H15" s="23">
        <f t="shared" si="1"/>
        <v>0</v>
      </c>
      <c r="I15" s="23">
        <f>SUMIF(Vendors!$F$7:$F$36,B15,Vendors!$H$7:$H$36)+N(G15)</f>
        <v>0</v>
      </c>
      <c r="J15" s="23">
        <f t="shared" si="2"/>
        <v>0</v>
      </c>
      <c r="K15" s="25">
        <f t="shared" si="3"/>
        <v>800</v>
      </c>
      <c r="L15" s="26">
        <f t="shared" si="4"/>
        <v>0</v>
      </c>
    </row>
    <row r="16" spans="2:12" ht="21.75" customHeight="1" x14ac:dyDescent="0.3">
      <c r="B16" s="21" t="s">
        <v>58</v>
      </c>
      <c r="C16" s="22">
        <v>0.02</v>
      </c>
      <c r="D16" s="23">
        <f t="shared" si="0"/>
        <v>800</v>
      </c>
      <c r="E16" s="23">
        <f>SUMIF(Vendors!$F$7:$F$36,B16,Vendors!$G$7:$G$36)</f>
        <v>0</v>
      </c>
      <c r="F16" s="24"/>
      <c r="G16" s="24"/>
      <c r="H16" s="23">
        <f t="shared" si="1"/>
        <v>0</v>
      </c>
      <c r="I16" s="23">
        <f>SUMIF(Vendors!$F$7:$F$36,B16,Vendors!$H$7:$H$36)+N(G16)</f>
        <v>0</v>
      </c>
      <c r="J16" s="23">
        <f t="shared" si="2"/>
        <v>0</v>
      </c>
      <c r="K16" s="25">
        <f t="shared" si="3"/>
        <v>800</v>
      </c>
      <c r="L16" s="26">
        <f t="shared" si="4"/>
        <v>0</v>
      </c>
    </row>
    <row r="17" spans="2:12" ht="21.75" customHeight="1" x14ac:dyDescent="0.3">
      <c r="B17" s="21" t="s">
        <v>59</v>
      </c>
      <c r="C17" s="22">
        <v>0.02</v>
      </c>
      <c r="D17" s="23">
        <f t="shared" si="0"/>
        <v>800</v>
      </c>
      <c r="E17" s="23">
        <f>SUMIF(Vendors!$F$7:$F$36,B17,Vendors!$G$7:$G$36)</f>
        <v>0</v>
      </c>
      <c r="F17" s="24"/>
      <c r="G17" s="24"/>
      <c r="H17" s="23">
        <f t="shared" si="1"/>
        <v>0</v>
      </c>
      <c r="I17" s="23">
        <f>SUMIF(Vendors!$F$7:$F$36,B17,Vendors!$H$7:$H$36)+N(G17)</f>
        <v>0</v>
      </c>
      <c r="J17" s="23">
        <f t="shared" si="2"/>
        <v>0</v>
      </c>
      <c r="K17" s="25">
        <f t="shared" si="3"/>
        <v>800</v>
      </c>
      <c r="L17" s="26">
        <f t="shared" si="4"/>
        <v>0</v>
      </c>
    </row>
    <row r="18" spans="2:12" ht="21.75" customHeight="1" x14ac:dyDescent="0.3">
      <c r="B18" s="21" t="s">
        <v>60</v>
      </c>
      <c r="C18" s="22">
        <v>0.01</v>
      </c>
      <c r="D18" s="23">
        <f t="shared" si="0"/>
        <v>400</v>
      </c>
      <c r="E18" s="23">
        <f>SUMIF(Vendors!$F$7:$F$36,B18,Vendors!$G$7:$G$36)</f>
        <v>0</v>
      </c>
      <c r="F18" s="24"/>
      <c r="G18" s="24"/>
      <c r="H18" s="23">
        <f t="shared" si="1"/>
        <v>0</v>
      </c>
      <c r="I18" s="23">
        <f>SUMIF(Vendors!$F$7:$F$36,B18,Vendors!$H$7:$H$36)+N(G18)</f>
        <v>0</v>
      </c>
      <c r="J18" s="23">
        <f t="shared" si="2"/>
        <v>0</v>
      </c>
      <c r="K18" s="25">
        <f t="shared" si="3"/>
        <v>400</v>
      </c>
      <c r="L18" s="26">
        <f t="shared" si="4"/>
        <v>0</v>
      </c>
    </row>
    <row r="19" spans="2:12" ht="21.75" customHeight="1" x14ac:dyDescent="0.3">
      <c r="B19" s="21" t="s">
        <v>61</v>
      </c>
      <c r="C19" s="22">
        <v>0.01</v>
      </c>
      <c r="D19" s="23">
        <f t="shared" si="0"/>
        <v>400</v>
      </c>
      <c r="E19" s="23">
        <f>SUMIF(Vendors!$F$7:$F$36,B19,Vendors!$G$7:$G$36)</f>
        <v>0</v>
      </c>
      <c r="F19" s="24"/>
      <c r="G19" s="24"/>
      <c r="H19" s="23">
        <f t="shared" si="1"/>
        <v>0</v>
      </c>
      <c r="I19" s="23">
        <f>SUMIF(Vendors!$F$7:$F$36,B19,Vendors!$H$7:$H$36)+N(G19)</f>
        <v>0</v>
      </c>
      <c r="J19" s="23">
        <f t="shared" si="2"/>
        <v>0</v>
      </c>
      <c r="K19" s="25">
        <f t="shared" si="3"/>
        <v>400</v>
      </c>
      <c r="L19" s="26">
        <f t="shared" si="4"/>
        <v>0</v>
      </c>
    </row>
    <row r="20" spans="2:12" ht="21.75" customHeight="1" x14ac:dyDescent="0.3">
      <c r="B20" s="21" t="s">
        <v>62</v>
      </c>
      <c r="C20" s="22">
        <v>0.02</v>
      </c>
      <c r="D20" s="23">
        <f t="shared" si="0"/>
        <v>800</v>
      </c>
      <c r="E20" s="23">
        <f>SUMIF(Vendors!$F$7:$F$36,B20,Vendors!$G$7:$G$36)</f>
        <v>0</v>
      </c>
      <c r="F20" s="24"/>
      <c r="G20" s="24"/>
      <c r="H20" s="23">
        <f t="shared" si="1"/>
        <v>0</v>
      </c>
      <c r="I20" s="23">
        <f>SUMIF(Vendors!$F$7:$F$36,B20,Vendors!$H$7:$H$36)+N(G20)</f>
        <v>0</v>
      </c>
      <c r="J20" s="23">
        <f t="shared" si="2"/>
        <v>0</v>
      </c>
      <c r="K20" s="25">
        <f t="shared" si="3"/>
        <v>800</v>
      </c>
      <c r="L20" s="26">
        <f t="shared" si="4"/>
        <v>0</v>
      </c>
    </row>
    <row r="21" spans="2:12" ht="21.75" customHeight="1" x14ac:dyDescent="0.3">
      <c r="B21" s="21" t="s">
        <v>63</v>
      </c>
      <c r="C21" s="22">
        <v>0.02</v>
      </c>
      <c r="D21" s="23">
        <f t="shared" si="0"/>
        <v>800</v>
      </c>
      <c r="E21" s="23">
        <f>SUMIF(Vendors!$F$7:$F$36,B21,Vendors!$G$7:$G$36)</f>
        <v>0</v>
      </c>
      <c r="F21" s="24"/>
      <c r="G21" s="24"/>
      <c r="H21" s="23">
        <f t="shared" si="1"/>
        <v>0</v>
      </c>
      <c r="I21" s="23">
        <f>SUMIF(Vendors!$F$7:$F$36,B21,Vendors!$H$7:$H$36)+N(G21)</f>
        <v>0</v>
      </c>
      <c r="J21" s="23">
        <f t="shared" si="2"/>
        <v>0</v>
      </c>
      <c r="K21" s="25">
        <f t="shared" si="3"/>
        <v>800</v>
      </c>
      <c r="L21" s="26">
        <f t="shared" si="4"/>
        <v>0</v>
      </c>
    </row>
    <row r="22" spans="2:12" x14ac:dyDescent="0.3">
      <c r="B22" s="27" t="s">
        <v>64</v>
      </c>
      <c r="C22" s="28">
        <f t="shared" ref="C22:J22" si="5">SUM(C8:C21)</f>
        <v>1</v>
      </c>
      <c r="D22" s="29">
        <f t="shared" si="5"/>
        <v>40000</v>
      </c>
      <c r="E22" s="29">
        <f t="shared" si="5"/>
        <v>0</v>
      </c>
      <c r="F22" s="29">
        <f t="shared" si="5"/>
        <v>0</v>
      </c>
      <c r="G22" s="29">
        <f t="shared" si="5"/>
        <v>0</v>
      </c>
      <c r="H22" s="29">
        <f t="shared" si="5"/>
        <v>0</v>
      </c>
      <c r="I22" s="29">
        <f t="shared" si="5"/>
        <v>0</v>
      </c>
      <c r="J22" s="29">
        <f t="shared" si="5"/>
        <v>0</v>
      </c>
      <c r="K22" s="30">
        <f>$C$4-H22</f>
        <v>40000</v>
      </c>
      <c r="L22" s="28">
        <f>IF($C$4=0,0,H22/$C$4)</f>
        <v>0</v>
      </c>
    </row>
    <row r="23" spans="2:12" x14ac:dyDescent="0.3">
      <c r="B23" s="31" t="str">
        <f>IF(ROUND(C22,4)=1,"","⚠ Budget percentages add up to "&amp;TEXT(C22,"0%")&amp;". Adjust them to total 100%.")</f>
        <v/>
      </c>
    </row>
  </sheetData>
  <mergeCells count="2">
    <mergeCell ref="B2:L2"/>
    <mergeCell ref="D4:L4"/>
  </mergeCells>
  <conditionalFormatting sqref="K8:K22">
    <cfRule type="cellIs" dxfId="14" priority="2" operator="lessThan">
      <formula>0</formula>
    </cfRule>
  </conditionalFormatting>
  <conditionalFormatting sqref="L8:L21">
    <cfRule type="dataBar" priority="3">
      <dataBar>
        <cfvo type="num" val="0"/>
        <cfvo type="num" val="1"/>
        <color rgb="FFB5E0C3"/>
      </dataBar>
      <extLst>
        <ext xmlns:x14="http://schemas.microsoft.com/office/spreadsheetml/2009/9/main" uri="{B025F937-C7B1-47D3-B67F-A62EFF666E3E}">
          <x14:id>{7AD120E3-909B-4275-B6CD-4B25C050F5DE}</x14:id>
        </ext>
      </extLst>
    </cfRule>
  </conditionalFormatting>
  <dataValidations count="1">
    <dataValidation type="decimal" showErrorMessage="1" errorTitle="Percent" error="Enter a percentage between 0% and 100%." sqref="C8:C21">
      <formula1>0</formula1>
      <formula2>1</formula2>
    </dataValidation>
  </dataValidations>
  <pageMargins left="0.75" right="0.75" top="1" bottom="1" header="0.511811023622047" footer="0.511811023622047"/>
  <pageSetup fitToHeight="0" orientation="landscape" horizontalDpi="300" verticalDpi="300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7AD120E3-909B-4275-B6CD-4B25C050F5DE}">
            <x14:dataBar axisPosition="none">
              <x14:cfvo type="num">
                <xm:f>0</xm:f>
              </x14:cfvo>
              <x14:cfvo type="num">
                <xm:f>1</xm:f>
              </x14:cfvo>
              <x14:negativeFillColor rgb="FFB5E0C3"/>
            </x14:dataBar>
          </x14:cfRule>
          <xm:sqref>L8:L21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DE2E4"/>
    <pageSetUpPr fitToPage="1"/>
  </sheetPr>
  <dimension ref="A1:N257"/>
  <sheetViews>
    <sheetView showGridLines="0" zoomScaleNormal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/>
    </sheetView>
  </sheetViews>
  <sheetFormatPr defaultColWidth="8.6640625" defaultRowHeight="14.4" x14ac:dyDescent="0.3"/>
  <cols>
    <col min="1" max="1" width="5" customWidth="1"/>
    <col min="2" max="2" width="28" customWidth="1"/>
    <col min="3" max="3" width="12" customWidth="1"/>
    <col min="4" max="4" width="14" customWidth="1"/>
    <col min="5" max="5" width="9" customWidth="1"/>
    <col min="6" max="6" width="32" customWidth="1"/>
    <col min="7" max="9" width="12" customWidth="1"/>
    <col min="10" max="10" width="11" customWidth="1"/>
    <col min="11" max="11" width="16" customWidth="1"/>
    <col min="12" max="12" width="26" customWidth="1"/>
    <col min="13" max="13" width="20" customWidth="1"/>
    <col min="14" max="14" width="12" customWidth="1"/>
  </cols>
  <sheetData>
    <row r="1" spans="1:14" ht="37.5" customHeight="1" x14ac:dyDescent="0.3">
      <c r="A1" s="81" t="s">
        <v>65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5" customHeight="1" x14ac:dyDescent="0.3">
      <c r="A2" s="17" t="str">
        <f>HYPERLINK("#'Dashboard'!A1","← Back to Dashboard")</f>
        <v>← Back to Dashboard</v>
      </c>
      <c r="B2" s="82" t="s">
        <v>66</v>
      </c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</row>
    <row r="3" spans="1:14" x14ac:dyDescent="0.3">
      <c r="B3" s="32" t="s">
        <v>67</v>
      </c>
      <c r="C3" s="32" t="s">
        <v>13</v>
      </c>
      <c r="D3" s="32" t="s">
        <v>14</v>
      </c>
      <c r="F3" s="32" t="s">
        <v>15</v>
      </c>
      <c r="G3" s="32" t="s">
        <v>68</v>
      </c>
    </row>
    <row r="4" spans="1:14" ht="27.75" customHeight="1" x14ac:dyDescent="0.3">
      <c r="B4" s="33">
        <f>SUMPRODUCT((B8:B257&lt;&gt;"")*(E8:E257))</f>
        <v>0</v>
      </c>
      <c r="C4" s="33">
        <f>SUM(J8:J257)</f>
        <v>0</v>
      </c>
      <c r="D4" s="33">
        <f>SUMPRODUCT((I8:I257="No")*(B8:B257&lt;&gt;"")*(E8:E257))</f>
        <v>0</v>
      </c>
      <c r="F4" s="33">
        <f>B4-C4-D4</f>
        <v>0</v>
      </c>
      <c r="G4" s="34">
        <f>IF(B4=0,0,(C4+D4)/B4)</f>
        <v>0</v>
      </c>
    </row>
    <row r="6" spans="1:14" ht="31.5" customHeight="1" x14ac:dyDescent="0.3">
      <c r="A6" s="35" t="s">
        <v>69</v>
      </c>
      <c r="B6" s="35" t="s">
        <v>70</v>
      </c>
      <c r="C6" s="35" t="s">
        <v>71</v>
      </c>
      <c r="D6" s="35" t="s">
        <v>72</v>
      </c>
      <c r="E6" s="35" t="s">
        <v>73</v>
      </c>
      <c r="F6" s="35" t="s">
        <v>74</v>
      </c>
      <c r="G6" s="35" t="s">
        <v>75</v>
      </c>
      <c r="H6" s="35" t="s">
        <v>76</v>
      </c>
      <c r="I6" s="35" t="s">
        <v>77</v>
      </c>
      <c r="J6" s="35" t="s">
        <v>78</v>
      </c>
      <c r="K6" s="35" t="s">
        <v>79</v>
      </c>
      <c r="L6" s="35" t="s">
        <v>80</v>
      </c>
      <c r="M6" s="35" t="s">
        <v>81</v>
      </c>
      <c r="N6" s="35" t="s">
        <v>82</v>
      </c>
    </row>
    <row r="7" spans="1:14" ht="21" customHeight="1" x14ac:dyDescent="0.3">
      <c r="A7" s="36" t="s">
        <v>83</v>
      </c>
      <c r="B7" s="37" t="s">
        <v>84</v>
      </c>
      <c r="C7" s="36" t="s">
        <v>85</v>
      </c>
      <c r="D7" s="36" t="s">
        <v>86</v>
      </c>
      <c r="E7" s="36">
        <v>2</v>
      </c>
      <c r="F7" s="37" t="s">
        <v>87</v>
      </c>
      <c r="G7" s="36" t="s">
        <v>88</v>
      </c>
      <c r="H7" s="36" t="s">
        <v>88</v>
      </c>
      <c r="I7" s="36" t="s">
        <v>88</v>
      </c>
      <c r="J7" s="36">
        <f t="shared" ref="J7:J70" si="0">IF(B7="","",IF(I7="Yes",E7,0))</f>
        <v>2</v>
      </c>
      <c r="K7" s="36" t="s">
        <v>89</v>
      </c>
      <c r="L7" s="37" t="s">
        <v>90</v>
      </c>
      <c r="M7" s="37" t="s">
        <v>91</v>
      </c>
      <c r="N7" s="36" t="s">
        <v>92</v>
      </c>
    </row>
    <row r="8" spans="1:14" ht="21" customHeight="1" x14ac:dyDescent="0.3">
      <c r="A8" s="38" t="str">
        <f t="shared" ref="A8:A71" si="1">IF(B8="","",ROW()-7)</f>
        <v/>
      </c>
      <c r="B8" s="39"/>
      <c r="C8" s="40"/>
      <c r="D8" s="40"/>
      <c r="E8" s="40">
        <v>1</v>
      </c>
      <c r="F8" s="39"/>
      <c r="G8" s="40"/>
      <c r="H8" s="40"/>
      <c r="I8" s="40"/>
      <c r="J8" s="38" t="str">
        <f t="shared" si="0"/>
        <v/>
      </c>
      <c r="K8" s="40"/>
      <c r="L8" s="39"/>
      <c r="M8" s="39"/>
      <c r="N8" s="40"/>
    </row>
    <row r="9" spans="1:14" ht="21" customHeight="1" x14ac:dyDescent="0.3">
      <c r="A9" s="38" t="str">
        <f t="shared" si="1"/>
        <v/>
      </c>
      <c r="B9" s="39"/>
      <c r="C9" s="40"/>
      <c r="D9" s="40"/>
      <c r="E9" s="40">
        <v>1</v>
      </c>
      <c r="F9" s="39"/>
      <c r="G9" s="40"/>
      <c r="H9" s="40"/>
      <c r="I9" s="40"/>
      <c r="J9" s="38" t="str">
        <f t="shared" si="0"/>
        <v/>
      </c>
      <c r="K9" s="40"/>
      <c r="L9" s="39"/>
      <c r="M9" s="39"/>
      <c r="N9" s="40"/>
    </row>
    <row r="10" spans="1:14" ht="21" customHeight="1" x14ac:dyDescent="0.3">
      <c r="A10" s="38" t="str">
        <f t="shared" si="1"/>
        <v/>
      </c>
      <c r="B10" s="39"/>
      <c r="C10" s="40"/>
      <c r="D10" s="40"/>
      <c r="E10" s="40">
        <v>1</v>
      </c>
      <c r="F10" s="39"/>
      <c r="G10" s="40"/>
      <c r="H10" s="40"/>
      <c r="I10" s="40"/>
      <c r="J10" s="38" t="str">
        <f t="shared" si="0"/>
        <v/>
      </c>
      <c r="K10" s="40"/>
      <c r="L10" s="39"/>
      <c r="M10" s="39"/>
      <c r="N10" s="40"/>
    </row>
    <row r="11" spans="1:14" ht="21" customHeight="1" x14ac:dyDescent="0.3">
      <c r="A11" s="38" t="str">
        <f t="shared" si="1"/>
        <v/>
      </c>
      <c r="B11" s="39"/>
      <c r="C11" s="40"/>
      <c r="D11" s="40"/>
      <c r="E11" s="40">
        <v>1</v>
      </c>
      <c r="F11" s="39"/>
      <c r="G11" s="40"/>
      <c r="H11" s="40"/>
      <c r="I11" s="40"/>
      <c r="J11" s="38" t="str">
        <f t="shared" si="0"/>
        <v/>
      </c>
      <c r="K11" s="40"/>
      <c r="L11" s="39"/>
      <c r="M11" s="39"/>
      <c r="N11" s="40"/>
    </row>
    <row r="12" spans="1:14" ht="21" customHeight="1" x14ac:dyDescent="0.3">
      <c r="A12" s="38" t="str">
        <f t="shared" si="1"/>
        <v/>
      </c>
      <c r="B12" s="39"/>
      <c r="C12" s="40"/>
      <c r="D12" s="40"/>
      <c r="E12" s="40">
        <v>1</v>
      </c>
      <c r="F12" s="39"/>
      <c r="G12" s="40"/>
      <c r="H12" s="40"/>
      <c r="I12" s="40"/>
      <c r="J12" s="38" t="str">
        <f t="shared" si="0"/>
        <v/>
      </c>
      <c r="K12" s="40"/>
      <c r="L12" s="39"/>
      <c r="M12" s="39"/>
      <c r="N12" s="40"/>
    </row>
    <row r="13" spans="1:14" ht="21" customHeight="1" x14ac:dyDescent="0.3">
      <c r="A13" s="38" t="str">
        <f t="shared" si="1"/>
        <v/>
      </c>
      <c r="B13" s="39"/>
      <c r="C13" s="40"/>
      <c r="D13" s="40"/>
      <c r="E13" s="40">
        <v>1</v>
      </c>
      <c r="F13" s="39"/>
      <c r="G13" s="40"/>
      <c r="H13" s="40"/>
      <c r="I13" s="40"/>
      <c r="J13" s="38" t="str">
        <f t="shared" si="0"/>
        <v/>
      </c>
      <c r="K13" s="40"/>
      <c r="L13" s="39"/>
      <c r="M13" s="39"/>
      <c r="N13" s="40"/>
    </row>
    <row r="14" spans="1:14" ht="21" customHeight="1" x14ac:dyDescent="0.3">
      <c r="A14" s="38" t="str">
        <f t="shared" si="1"/>
        <v/>
      </c>
      <c r="B14" s="39"/>
      <c r="C14" s="40"/>
      <c r="D14" s="40"/>
      <c r="E14" s="40">
        <v>1</v>
      </c>
      <c r="F14" s="39"/>
      <c r="G14" s="40"/>
      <c r="H14" s="40"/>
      <c r="I14" s="40"/>
      <c r="J14" s="38" t="str">
        <f t="shared" si="0"/>
        <v/>
      </c>
      <c r="K14" s="40"/>
      <c r="L14" s="39"/>
      <c r="M14" s="39"/>
      <c r="N14" s="40"/>
    </row>
    <row r="15" spans="1:14" ht="21" customHeight="1" x14ac:dyDescent="0.3">
      <c r="A15" s="38" t="str">
        <f t="shared" si="1"/>
        <v/>
      </c>
      <c r="B15" s="39"/>
      <c r="C15" s="40"/>
      <c r="D15" s="40"/>
      <c r="E15" s="40">
        <v>1</v>
      </c>
      <c r="F15" s="39"/>
      <c r="G15" s="40"/>
      <c r="H15" s="40"/>
      <c r="I15" s="40"/>
      <c r="J15" s="38" t="str">
        <f t="shared" si="0"/>
        <v/>
      </c>
      <c r="K15" s="40"/>
      <c r="L15" s="39"/>
      <c r="M15" s="39"/>
      <c r="N15" s="40"/>
    </row>
    <row r="16" spans="1:14" ht="21" customHeight="1" x14ac:dyDescent="0.3">
      <c r="A16" s="38" t="str">
        <f t="shared" si="1"/>
        <v/>
      </c>
      <c r="B16" s="39"/>
      <c r="C16" s="40"/>
      <c r="D16" s="40"/>
      <c r="E16" s="40">
        <v>1</v>
      </c>
      <c r="F16" s="39"/>
      <c r="G16" s="40"/>
      <c r="H16" s="40"/>
      <c r="I16" s="40"/>
      <c r="J16" s="38" t="str">
        <f t="shared" si="0"/>
        <v/>
      </c>
      <c r="K16" s="40"/>
      <c r="L16" s="39"/>
      <c r="M16" s="39"/>
      <c r="N16" s="40"/>
    </row>
    <row r="17" spans="1:14" ht="21" customHeight="1" x14ac:dyDescent="0.3">
      <c r="A17" s="38" t="str">
        <f t="shared" si="1"/>
        <v/>
      </c>
      <c r="B17" s="39"/>
      <c r="C17" s="40"/>
      <c r="D17" s="40"/>
      <c r="E17" s="40">
        <v>1</v>
      </c>
      <c r="F17" s="39"/>
      <c r="G17" s="40"/>
      <c r="H17" s="40"/>
      <c r="I17" s="40"/>
      <c r="J17" s="38" t="str">
        <f t="shared" si="0"/>
        <v/>
      </c>
      <c r="K17" s="40"/>
      <c r="L17" s="39"/>
      <c r="M17" s="39"/>
      <c r="N17" s="40"/>
    </row>
    <row r="18" spans="1:14" ht="21" customHeight="1" x14ac:dyDescent="0.3">
      <c r="A18" s="38" t="str">
        <f t="shared" si="1"/>
        <v/>
      </c>
      <c r="B18" s="39"/>
      <c r="C18" s="40"/>
      <c r="D18" s="40"/>
      <c r="E18" s="40">
        <v>1</v>
      </c>
      <c r="F18" s="39"/>
      <c r="G18" s="40"/>
      <c r="H18" s="40"/>
      <c r="I18" s="40"/>
      <c r="J18" s="38" t="str">
        <f t="shared" si="0"/>
        <v/>
      </c>
      <c r="K18" s="40"/>
      <c r="L18" s="39"/>
      <c r="M18" s="39"/>
      <c r="N18" s="40"/>
    </row>
    <row r="19" spans="1:14" ht="21" customHeight="1" x14ac:dyDescent="0.3">
      <c r="A19" s="38" t="str">
        <f t="shared" si="1"/>
        <v/>
      </c>
      <c r="B19" s="39"/>
      <c r="C19" s="40"/>
      <c r="D19" s="40"/>
      <c r="E19" s="40">
        <v>1</v>
      </c>
      <c r="F19" s="39"/>
      <c r="G19" s="40"/>
      <c r="H19" s="40"/>
      <c r="I19" s="40"/>
      <c r="J19" s="38" t="str">
        <f t="shared" si="0"/>
        <v/>
      </c>
      <c r="K19" s="40"/>
      <c r="L19" s="39"/>
      <c r="M19" s="39"/>
      <c r="N19" s="40"/>
    </row>
    <row r="20" spans="1:14" ht="21" customHeight="1" x14ac:dyDescent="0.3">
      <c r="A20" s="38" t="str">
        <f t="shared" si="1"/>
        <v/>
      </c>
      <c r="B20" s="39"/>
      <c r="C20" s="40"/>
      <c r="D20" s="40"/>
      <c r="E20" s="40">
        <v>1</v>
      </c>
      <c r="F20" s="39"/>
      <c r="G20" s="40"/>
      <c r="H20" s="40"/>
      <c r="I20" s="40"/>
      <c r="J20" s="38" t="str">
        <f t="shared" si="0"/>
        <v/>
      </c>
      <c r="K20" s="40"/>
      <c r="L20" s="39"/>
      <c r="M20" s="39"/>
      <c r="N20" s="40"/>
    </row>
    <row r="21" spans="1:14" ht="21" customHeight="1" x14ac:dyDescent="0.3">
      <c r="A21" s="38" t="str">
        <f t="shared" si="1"/>
        <v/>
      </c>
      <c r="B21" s="39"/>
      <c r="C21" s="40"/>
      <c r="D21" s="40"/>
      <c r="E21" s="40">
        <v>1</v>
      </c>
      <c r="F21" s="39"/>
      <c r="G21" s="40"/>
      <c r="H21" s="40"/>
      <c r="I21" s="40"/>
      <c r="J21" s="38" t="str">
        <f t="shared" si="0"/>
        <v/>
      </c>
      <c r="K21" s="40"/>
      <c r="L21" s="39"/>
      <c r="M21" s="39"/>
      <c r="N21" s="40"/>
    </row>
    <row r="22" spans="1:14" ht="21" customHeight="1" x14ac:dyDescent="0.3">
      <c r="A22" s="38" t="str">
        <f t="shared" si="1"/>
        <v/>
      </c>
      <c r="B22" s="39"/>
      <c r="C22" s="40"/>
      <c r="D22" s="40"/>
      <c r="E22" s="40">
        <v>1</v>
      </c>
      <c r="F22" s="39"/>
      <c r="G22" s="40"/>
      <c r="H22" s="40"/>
      <c r="I22" s="40"/>
      <c r="J22" s="38" t="str">
        <f t="shared" si="0"/>
        <v/>
      </c>
      <c r="K22" s="40"/>
      <c r="L22" s="39"/>
      <c r="M22" s="39"/>
      <c r="N22" s="40"/>
    </row>
    <row r="23" spans="1:14" ht="21" customHeight="1" x14ac:dyDescent="0.3">
      <c r="A23" s="38" t="str">
        <f t="shared" si="1"/>
        <v/>
      </c>
      <c r="B23" s="39"/>
      <c r="C23" s="40"/>
      <c r="D23" s="40"/>
      <c r="E23" s="40">
        <v>1</v>
      </c>
      <c r="F23" s="39"/>
      <c r="G23" s="40"/>
      <c r="H23" s="40"/>
      <c r="I23" s="40"/>
      <c r="J23" s="38" t="str">
        <f t="shared" si="0"/>
        <v/>
      </c>
      <c r="K23" s="40"/>
      <c r="L23" s="39"/>
      <c r="M23" s="39"/>
      <c r="N23" s="40"/>
    </row>
    <row r="24" spans="1:14" ht="21" customHeight="1" x14ac:dyDescent="0.3">
      <c r="A24" s="38" t="str">
        <f t="shared" si="1"/>
        <v/>
      </c>
      <c r="B24" s="39"/>
      <c r="C24" s="40"/>
      <c r="D24" s="40"/>
      <c r="E24" s="40">
        <v>1</v>
      </c>
      <c r="F24" s="39"/>
      <c r="G24" s="40"/>
      <c r="H24" s="40"/>
      <c r="I24" s="40"/>
      <c r="J24" s="38" t="str">
        <f t="shared" si="0"/>
        <v/>
      </c>
      <c r="K24" s="40"/>
      <c r="L24" s="39"/>
      <c r="M24" s="39"/>
      <c r="N24" s="40"/>
    </row>
    <row r="25" spans="1:14" ht="21" customHeight="1" x14ac:dyDescent="0.3">
      <c r="A25" s="38" t="str">
        <f t="shared" si="1"/>
        <v/>
      </c>
      <c r="B25" s="39"/>
      <c r="C25" s="40"/>
      <c r="D25" s="40"/>
      <c r="E25" s="40">
        <v>1</v>
      </c>
      <c r="F25" s="39"/>
      <c r="G25" s="40"/>
      <c r="H25" s="40"/>
      <c r="I25" s="40"/>
      <c r="J25" s="38" t="str">
        <f t="shared" si="0"/>
        <v/>
      </c>
      <c r="K25" s="40"/>
      <c r="L25" s="39"/>
      <c r="M25" s="39"/>
      <c r="N25" s="40"/>
    </row>
    <row r="26" spans="1:14" ht="21" customHeight="1" x14ac:dyDescent="0.3">
      <c r="A26" s="38" t="str">
        <f t="shared" si="1"/>
        <v/>
      </c>
      <c r="B26" s="39"/>
      <c r="C26" s="40"/>
      <c r="D26" s="40"/>
      <c r="E26" s="40">
        <v>1</v>
      </c>
      <c r="F26" s="39"/>
      <c r="G26" s="40"/>
      <c r="H26" s="40"/>
      <c r="I26" s="40"/>
      <c r="J26" s="38" t="str">
        <f t="shared" si="0"/>
        <v/>
      </c>
      <c r="K26" s="40"/>
      <c r="L26" s="39"/>
      <c r="M26" s="39"/>
      <c r="N26" s="40"/>
    </row>
    <row r="27" spans="1:14" ht="21" customHeight="1" x14ac:dyDescent="0.3">
      <c r="A27" s="38" t="str">
        <f t="shared" si="1"/>
        <v/>
      </c>
      <c r="B27" s="39"/>
      <c r="C27" s="40"/>
      <c r="D27" s="40"/>
      <c r="E27" s="40">
        <v>1</v>
      </c>
      <c r="F27" s="39"/>
      <c r="G27" s="40"/>
      <c r="H27" s="40"/>
      <c r="I27" s="40"/>
      <c r="J27" s="38" t="str">
        <f t="shared" si="0"/>
        <v/>
      </c>
      <c r="K27" s="40"/>
      <c r="L27" s="39"/>
      <c r="M27" s="39"/>
      <c r="N27" s="40"/>
    </row>
    <row r="28" spans="1:14" ht="21" customHeight="1" x14ac:dyDescent="0.3">
      <c r="A28" s="38" t="str">
        <f t="shared" si="1"/>
        <v/>
      </c>
      <c r="B28" s="39"/>
      <c r="C28" s="40"/>
      <c r="D28" s="40"/>
      <c r="E28" s="40">
        <v>1</v>
      </c>
      <c r="F28" s="39"/>
      <c r="G28" s="40"/>
      <c r="H28" s="40"/>
      <c r="I28" s="40"/>
      <c r="J28" s="38" t="str">
        <f t="shared" si="0"/>
        <v/>
      </c>
      <c r="K28" s="40"/>
      <c r="L28" s="39"/>
      <c r="M28" s="39"/>
      <c r="N28" s="40"/>
    </row>
    <row r="29" spans="1:14" ht="21" customHeight="1" x14ac:dyDescent="0.3">
      <c r="A29" s="38" t="str">
        <f t="shared" si="1"/>
        <v/>
      </c>
      <c r="B29" s="39"/>
      <c r="C29" s="40"/>
      <c r="D29" s="40"/>
      <c r="E29" s="40">
        <v>1</v>
      </c>
      <c r="F29" s="39"/>
      <c r="G29" s="40"/>
      <c r="H29" s="40"/>
      <c r="I29" s="40"/>
      <c r="J29" s="38" t="str">
        <f t="shared" si="0"/>
        <v/>
      </c>
      <c r="K29" s="40"/>
      <c r="L29" s="39"/>
      <c r="M29" s="39"/>
      <c r="N29" s="40"/>
    </row>
    <row r="30" spans="1:14" ht="21" customHeight="1" x14ac:dyDescent="0.3">
      <c r="A30" s="38" t="str">
        <f t="shared" si="1"/>
        <v/>
      </c>
      <c r="B30" s="39"/>
      <c r="C30" s="40"/>
      <c r="D30" s="40"/>
      <c r="E30" s="40">
        <v>1</v>
      </c>
      <c r="F30" s="39"/>
      <c r="G30" s="40"/>
      <c r="H30" s="40"/>
      <c r="I30" s="40"/>
      <c r="J30" s="38" t="str">
        <f t="shared" si="0"/>
        <v/>
      </c>
      <c r="K30" s="40"/>
      <c r="L30" s="39"/>
      <c r="M30" s="39"/>
      <c r="N30" s="40"/>
    </row>
    <row r="31" spans="1:14" ht="21" customHeight="1" x14ac:dyDescent="0.3">
      <c r="A31" s="38" t="str">
        <f t="shared" si="1"/>
        <v/>
      </c>
      <c r="B31" s="39"/>
      <c r="C31" s="40"/>
      <c r="D31" s="40"/>
      <c r="E31" s="40">
        <v>1</v>
      </c>
      <c r="F31" s="39"/>
      <c r="G31" s="40"/>
      <c r="H31" s="40"/>
      <c r="I31" s="40"/>
      <c r="J31" s="38" t="str">
        <f t="shared" si="0"/>
        <v/>
      </c>
      <c r="K31" s="40"/>
      <c r="L31" s="39"/>
      <c r="M31" s="39"/>
      <c r="N31" s="40"/>
    </row>
    <row r="32" spans="1:14" ht="21" customHeight="1" x14ac:dyDescent="0.3">
      <c r="A32" s="38" t="str">
        <f t="shared" si="1"/>
        <v/>
      </c>
      <c r="B32" s="39"/>
      <c r="C32" s="40"/>
      <c r="D32" s="40"/>
      <c r="E32" s="40">
        <v>1</v>
      </c>
      <c r="F32" s="39"/>
      <c r="G32" s="40"/>
      <c r="H32" s="40"/>
      <c r="I32" s="40"/>
      <c r="J32" s="38" t="str">
        <f t="shared" si="0"/>
        <v/>
      </c>
      <c r="K32" s="40"/>
      <c r="L32" s="39"/>
      <c r="M32" s="39"/>
      <c r="N32" s="40"/>
    </row>
    <row r="33" spans="1:14" ht="21" customHeight="1" x14ac:dyDescent="0.3">
      <c r="A33" s="38" t="str">
        <f t="shared" si="1"/>
        <v/>
      </c>
      <c r="B33" s="39"/>
      <c r="C33" s="40"/>
      <c r="D33" s="40"/>
      <c r="E33" s="40">
        <v>1</v>
      </c>
      <c r="F33" s="39"/>
      <c r="G33" s="40"/>
      <c r="H33" s="40"/>
      <c r="I33" s="40"/>
      <c r="J33" s="38" t="str">
        <f t="shared" si="0"/>
        <v/>
      </c>
      <c r="K33" s="40"/>
      <c r="L33" s="39"/>
      <c r="M33" s="39"/>
      <c r="N33" s="40"/>
    </row>
    <row r="34" spans="1:14" ht="21" customHeight="1" x14ac:dyDescent="0.3">
      <c r="A34" s="38" t="str">
        <f t="shared" si="1"/>
        <v/>
      </c>
      <c r="B34" s="39"/>
      <c r="C34" s="40"/>
      <c r="D34" s="40"/>
      <c r="E34" s="40">
        <v>1</v>
      </c>
      <c r="F34" s="39"/>
      <c r="G34" s="40"/>
      <c r="H34" s="40"/>
      <c r="I34" s="40"/>
      <c r="J34" s="38" t="str">
        <f t="shared" si="0"/>
        <v/>
      </c>
      <c r="K34" s="40"/>
      <c r="L34" s="39"/>
      <c r="M34" s="39"/>
      <c r="N34" s="40"/>
    </row>
    <row r="35" spans="1:14" ht="21" customHeight="1" x14ac:dyDescent="0.3">
      <c r="A35" s="38" t="str">
        <f t="shared" si="1"/>
        <v/>
      </c>
      <c r="B35" s="39"/>
      <c r="C35" s="40"/>
      <c r="D35" s="40"/>
      <c r="E35" s="40">
        <v>1</v>
      </c>
      <c r="F35" s="39"/>
      <c r="G35" s="40"/>
      <c r="H35" s="40"/>
      <c r="I35" s="40"/>
      <c r="J35" s="38" t="str">
        <f t="shared" si="0"/>
        <v/>
      </c>
      <c r="K35" s="40"/>
      <c r="L35" s="39"/>
      <c r="M35" s="39"/>
      <c r="N35" s="40"/>
    </row>
    <row r="36" spans="1:14" ht="21" customHeight="1" x14ac:dyDescent="0.3">
      <c r="A36" s="38" t="str">
        <f t="shared" si="1"/>
        <v/>
      </c>
      <c r="B36" s="39"/>
      <c r="C36" s="40"/>
      <c r="D36" s="40"/>
      <c r="E36" s="40">
        <v>1</v>
      </c>
      <c r="F36" s="39"/>
      <c r="G36" s="40"/>
      <c r="H36" s="40"/>
      <c r="I36" s="40"/>
      <c r="J36" s="38" t="str">
        <f t="shared" si="0"/>
        <v/>
      </c>
      <c r="K36" s="40"/>
      <c r="L36" s="39"/>
      <c r="M36" s="39"/>
      <c r="N36" s="40"/>
    </row>
    <row r="37" spans="1:14" ht="21" customHeight="1" x14ac:dyDescent="0.3">
      <c r="A37" s="38" t="str">
        <f t="shared" si="1"/>
        <v/>
      </c>
      <c r="B37" s="39"/>
      <c r="C37" s="40"/>
      <c r="D37" s="40"/>
      <c r="E37" s="40">
        <v>1</v>
      </c>
      <c r="F37" s="39"/>
      <c r="G37" s="40"/>
      <c r="H37" s="40"/>
      <c r="I37" s="40"/>
      <c r="J37" s="38" t="str">
        <f t="shared" si="0"/>
        <v/>
      </c>
      <c r="K37" s="40"/>
      <c r="L37" s="39"/>
      <c r="M37" s="39"/>
      <c r="N37" s="40"/>
    </row>
    <row r="38" spans="1:14" ht="21" customHeight="1" x14ac:dyDescent="0.3">
      <c r="A38" s="38" t="str">
        <f t="shared" si="1"/>
        <v/>
      </c>
      <c r="B38" s="39"/>
      <c r="C38" s="40"/>
      <c r="D38" s="40"/>
      <c r="E38" s="40">
        <v>1</v>
      </c>
      <c r="F38" s="39"/>
      <c r="G38" s="40"/>
      <c r="H38" s="40"/>
      <c r="I38" s="40"/>
      <c r="J38" s="38" t="str">
        <f t="shared" si="0"/>
        <v/>
      </c>
      <c r="K38" s="40"/>
      <c r="L38" s="39"/>
      <c r="M38" s="39"/>
      <c r="N38" s="40"/>
    </row>
    <row r="39" spans="1:14" ht="21" customHeight="1" x14ac:dyDescent="0.3">
      <c r="A39" s="38" t="str">
        <f t="shared" si="1"/>
        <v/>
      </c>
      <c r="B39" s="39"/>
      <c r="C39" s="40"/>
      <c r="D39" s="40"/>
      <c r="E39" s="40">
        <v>1</v>
      </c>
      <c r="F39" s="39"/>
      <c r="G39" s="40"/>
      <c r="H39" s="40"/>
      <c r="I39" s="40"/>
      <c r="J39" s="38" t="str">
        <f t="shared" si="0"/>
        <v/>
      </c>
      <c r="K39" s="40"/>
      <c r="L39" s="39"/>
      <c r="M39" s="39"/>
      <c r="N39" s="40"/>
    </row>
    <row r="40" spans="1:14" ht="21" customHeight="1" x14ac:dyDescent="0.3">
      <c r="A40" s="38" t="str">
        <f t="shared" si="1"/>
        <v/>
      </c>
      <c r="B40" s="39"/>
      <c r="C40" s="40"/>
      <c r="D40" s="40"/>
      <c r="E40" s="40">
        <v>1</v>
      </c>
      <c r="F40" s="39"/>
      <c r="G40" s="40"/>
      <c r="H40" s="40"/>
      <c r="I40" s="40"/>
      <c r="J40" s="38" t="str">
        <f t="shared" si="0"/>
        <v/>
      </c>
      <c r="K40" s="40"/>
      <c r="L40" s="39"/>
      <c r="M40" s="39"/>
      <c r="N40" s="40"/>
    </row>
    <row r="41" spans="1:14" ht="21" customHeight="1" x14ac:dyDescent="0.3">
      <c r="A41" s="38" t="str">
        <f t="shared" si="1"/>
        <v/>
      </c>
      <c r="B41" s="39"/>
      <c r="C41" s="40"/>
      <c r="D41" s="40"/>
      <c r="E41" s="40">
        <v>1</v>
      </c>
      <c r="F41" s="39"/>
      <c r="G41" s="40"/>
      <c r="H41" s="40"/>
      <c r="I41" s="40"/>
      <c r="J41" s="38" t="str">
        <f t="shared" si="0"/>
        <v/>
      </c>
      <c r="K41" s="40"/>
      <c r="L41" s="39"/>
      <c r="M41" s="39"/>
      <c r="N41" s="40"/>
    </row>
    <row r="42" spans="1:14" ht="21" customHeight="1" x14ac:dyDescent="0.3">
      <c r="A42" s="38" t="str">
        <f t="shared" si="1"/>
        <v/>
      </c>
      <c r="B42" s="39"/>
      <c r="C42" s="40"/>
      <c r="D42" s="40"/>
      <c r="E42" s="40">
        <v>1</v>
      </c>
      <c r="F42" s="39"/>
      <c r="G42" s="40"/>
      <c r="H42" s="40"/>
      <c r="I42" s="40"/>
      <c r="J42" s="38" t="str">
        <f t="shared" si="0"/>
        <v/>
      </c>
      <c r="K42" s="40"/>
      <c r="L42" s="39"/>
      <c r="M42" s="39"/>
      <c r="N42" s="40"/>
    </row>
    <row r="43" spans="1:14" ht="21" customHeight="1" x14ac:dyDescent="0.3">
      <c r="A43" s="38" t="str">
        <f t="shared" si="1"/>
        <v/>
      </c>
      <c r="B43" s="39"/>
      <c r="C43" s="40"/>
      <c r="D43" s="40"/>
      <c r="E43" s="40">
        <v>1</v>
      </c>
      <c r="F43" s="39"/>
      <c r="G43" s="40"/>
      <c r="H43" s="40"/>
      <c r="I43" s="40"/>
      <c r="J43" s="38" t="str">
        <f t="shared" si="0"/>
        <v/>
      </c>
      <c r="K43" s="40"/>
      <c r="L43" s="39"/>
      <c r="M43" s="39"/>
      <c r="N43" s="40"/>
    </row>
    <row r="44" spans="1:14" ht="21" customHeight="1" x14ac:dyDescent="0.3">
      <c r="A44" s="38" t="str">
        <f t="shared" si="1"/>
        <v/>
      </c>
      <c r="B44" s="39"/>
      <c r="C44" s="40"/>
      <c r="D44" s="40"/>
      <c r="E44" s="40">
        <v>1</v>
      </c>
      <c r="F44" s="39"/>
      <c r="G44" s="40"/>
      <c r="H44" s="40"/>
      <c r="I44" s="40"/>
      <c r="J44" s="38" t="str">
        <f t="shared" si="0"/>
        <v/>
      </c>
      <c r="K44" s="40"/>
      <c r="L44" s="39"/>
      <c r="M44" s="39"/>
      <c r="N44" s="40"/>
    </row>
    <row r="45" spans="1:14" ht="21" customHeight="1" x14ac:dyDescent="0.3">
      <c r="A45" s="38" t="str">
        <f t="shared" si="1"/>
        <v/>
      </c>
      <c r="B45" s="39"/>
      <c r="C45" s="40"/>
      <c r="D45" s="40"/>
      <c r="E45" s="40">
        <v>1</v>
      </c>
      <c r="F45" s="39"/>
      <c r="G45" s="40"/>
      <c r="H45" s="40"/>
      <c r="I45" s="40"/>
      <c r="J45" s="38" t="str">
        <f t="shared" si="0"/>
        <v/>
      </c>
      <c r="K45" s="40"/>
      <c r="L45" s="39"/>
      <c r="M45" s="39"/>
      <c r="N45" s="40"/>
    </row>
    <row r="46" spans="1:14" ht="21" customHeight="1" x14ac:dyDescent="0.3">
      <c r="A46" s="38" t="str">
        <f t="shared" si="1"/>
        <v/>
      </c>
      <c r="B46" s="39"/>
      <c r="C46" s="40"/>
      <c r="D46" s="40"/>
      <c r="E46" s="40">
        <v>1</v>
      </c>
      <c r="F46" s="39"/>
      <c r="G46" s="40"/>
      <c r="H46" s="40"/>
      <c r="I46" s="40"/>
      <c r="J46" s="38" t="str">
        <f t="shared" si="0"/>
        <v/>
      </c>
      <c r="K46" s="40"/>
      <c r="L46" s="39"/>
      <c r="M46" s="39"/>
      <c r="N46" s="40"/>
    </row>
    <row r="47" spans="1:14" ht="21" customHeight="1" x14ac:dyDescent="0.3">
      <c r="A47" s="38" t="str">
        <f t="shared" si="1"/>
        <v/>
      </c>
      <c r="B47" s="39"/>
      <c r="C47" s="40"/>
      <c r="D47" s="40"/>
      <c r="E47" s="40">
        <v>1</v>
      </c>
      <c r="F47" s="39"/>
      <c r="G47" s="40"/>
      <c r="H47" s="40"/>
      <c r="I47" s="40"/>
      <c r="J47" s="38" t="str">
        <f t="shared" si="0"/>
        <v/>
      </c>
      <c r="K47" s="40"/>
      <c r="L47" s="39"/>
      <c r="M47" s="39"/>
      <c r="N47" s="40"/>
    </row>
    <row r="48" spans="1:14" ht="21" customHeight="1" x14ac:dyDescent="0.3">
      <c r="A48" s="38" t="str">
        <f t="shared" si="1"/>
        <v/>
      </c>
      <c r="B48" s="39"/>
      <c r="C48" s="40"/>
      <c r="D48" s="40"/>
      <c r="E48" s="40">
        <v>1</v>
      </c>
      <c r="F48" s="39"/>
      <c r="G48" s="40"/>
      <c r="H48" s="40"/>
      <c r="I48" s="40"/>
      <c r="J48" s="38" t="str">
        <f t="shared" si="0"/>
        <v/>
      </c>
      <c r="K48" s="40"/>
      <c r="L48" s="39"/>
      <c r="M48" s="39"/>
      <c r="N48" s="40"/>
    </row>
    <row r="49" spans="1:14" ht="21" customHeight="1" x14ac:dyDescent="0.3">
      <c r="A49" s="38" t="str">
        <f t="shared" si="1"/>
        <v/>
      </c>
      <c r="B49" s="39"/>
      <c r="C49" s="40"/>
      <c r="D49" s="40"/>
      <c r="E49" s="40">
        <v>1</v>
      </c>
      <c r="F49" s="39"/>
      <c r="G49" s="40"/>
      <c r="H49" s="40"/>
      <c r="I49" s="40"/>
      <c r="J49" s="38" t="str">
        <f t="shared" si="0"/>
        <v/>
      </c>
      <c r="K49" s="40"/>
      <c r="L49" s="39"/>
      <c r="M49" s="39"/>
      <c r="N49" s="40"/>
    </row>
    <row r="50" spans="1:14" ht="21" customHeight="1" x14ac:dyDescent="0.3">
      <c r="A50" s="38" t="str">
        <f t="shared" si="1"/>
        <v/>
      </c>
      <c r="B50" s="39"/>
      <c r="C50" s="40"/>
      <c r="D50" s="40"/>
      <c r="E50" s="40">
        <v>1</v>
      </c>
      <c r="F50" s="39"/>
      <c r="G50" s="40"/>
      <c r="H50" s="40"/>
      <c r="I50" s="40"/>
      <c r="J50" s="38" t="str">
        <f t="shared" si="0"/>
        <v/>
      </c>
      <c r="K50" s="40"/>
      <c r="L50" s="39"/>
      <c r="M50" s="39"/>
      <c r="N50" s="40"/>
    </row>
    <row r="51" spans="1:14" ht="21" customHeight="1" x14ac:dyDescent="0.3">
      <c r="A51" s="38" t="str">
        <f t="shared" si="1"/>
        <v/>
      </c>
      <c r="B51" s="39"/>
      <c r="C51" s="40"/>
      <c r="D51" s="40"/>
      <c r="E51" s="40">
        <v>1</v>
      </c>
      <c r="F51" s="39"/>
      <c r="G51" s="40"/>
      <c r="H51" s="40"/>
      <c r="I51" s="40"/>
      <c r="J51" s="38" t="str">
        <f t="shared" si="0"/>
        <v/>
      </c>
      <c r="K51" s="40"/>
      <c r="L51" s="39"/>
      <c r="M51" s="39"/>
      <c r="N51" s="40"/>
    </row>
    <row r="52" spans="1:14" ht="21" customHeight="1" x14ac:dyDescent="0.3">
      <c r="A52" s="38" t="str">
        <f t="shared" si="1"/>
        <v/>
      </c>
      <c r="B52" s="39"/>
      <c r="C52" s="40"/>
      <c r="D52" s="40"/>
      <c r="E52" s="40">
        <v>1</v>
      </c>
      <c r="F52" s="39"/>
      <c r="G52" s="40"/>
      <c r="H52" s="40"/>
      <c r="I52" s="40"/>
      <c r="J52" s="38" t="str">
        <f t="shared" si="0"/>
        <v/>
      </c>
      <c r="K52" s="40"/>
      <c r="L52" s="39"/>
      <c r="M52" s="39"/>
      <c r="N52" s="40"/>
    </row>
    <row r="53" spans="1:14" ht="21" customHeight="1" x14ac:dyDescent="0.3">
      <c r="A53" s="38" t="str">
        <f t="shared" si="1"/>
        <v/>
      </c>
      <c r="B53" s="39"/>
      <c r="C53" s="40"/>
      <c r="D53" s="40"/>
      <c r="E53" s="40">
        <v>1</v>
      </c>
      <c r="F53" s="39"/>
      <c r="G53" s="40"/>
      <c r="H53" s="40"/>
      <c r="I53" s="40"/>
      <c r="J53" s="38" t="str">
        <f t="shared" si="0"/>
        <v/>
      </c>
      <c r="K53" s="40"/>
      <c r="L53" s="39"/>
      <c r="M53" s="39"/>
      <c r="N53" s="40"/>
    </row>
    <row r="54" spans="1:14" ht="21" customHeight="1" x14ac:dyDescent="0.3">
      <c r="A54" s="38" t="str">
        <f t="shared" si="1"/>
        <v/>
      </c>
      <c r="B54" s="39"/>
      <c r="C54" s="40"/>
      <c r="D54" s="40"/>
      <c r="E54" s="40">
        <v>1</v>
      </c>
      <c r="F54" s="39"/>
      <c r="G54" s="40"/>
      <c r="H54" s="40"/>
      <c r="I54" s="40"/>
      <c r="J54" s="38" t="str">
        <f t="shared" si="0"/>
        <v/>
      </c>
      <c r="K54" s="40"/>
      <c r="L54" s="39"/>
      <c r="M54" s="39"/>
      <c r="N54" s="40"/>
    </row>
    <row r="55" spans="1:14" ht="21" customHeight="1" x14ac:dyDescent="0.3">
      <c r="A55" s="38" t="str">
        <f t="shared" si="1"/>
        <v/>
      </c>
      <c r="B55" s="39"/>
      <c r="C55" s="40"/>
      <c r="D55" s="40"/>
      <c r="E55" s="40">
        <v>1</v>
      </c>
      <c r="F55" s="39"/>
      <c r="G55" s="40"/>
      <c r="H55" s="40"/>
      <c r="I55" s="40"/>
      <c r="J55" s="38" t="str">
        <f t="shared" si="0"/>
        <v/>
      </c>
      <c r="K55" s="40"/>
      <c r="L55" s="39"/>
      <c r="M55" s="39"/>
      <c r="N55" s="40"/>
    </row>
    <row r="56" spans="1:14" ht="21" customHeight="1" x14ac:dyDescent="0.3">
      <c r="A56" s="38" t="str">
        <f t="shared" si="1"/>
        <v/>
      </c>
      <c r="B56" s="39"/>
      <c r="C56" s="40"/>
      <c r="D56" s="40"/>
      <c r="E56" s="40">
        <v>1</v>
      </c>
      <c r="F56" s="39"/>
      <c r="G56" s="40"/>
      <c r="H56" s="40"/>
      <c r="I56" s="40"/>
      <c r="J56" s="38" t="str">
        <f t="shared" si="0"/>
        <v/>
      </c>
      <c r="K56" s="40"/>
      <c r="L56" s="39"/>
      <c r="M56" s="39"/>
      <c r="N56" s="40"/>
    </row>
    <row r="57" spans="1:14" ht="21" customHeight="1" x14ac:dyDescent="0.3">
      <c r="A57" s="38" t="str">
        <f t="shared" si="1"/>
        <v/>
      </c>
      <c r="B57" s="39"/>
      <c r="C57" s="40"/>
      <c r="D57" s="40"/>
      <c r="E57" s="40">
        <v>1</v>
      </c>
      <c r="F57" s="39"/>
      <c r="G57" s="40"/>
      <c r="H57" s="40"/>
      <c r="I57" s="40"/>
      <c r="J57" s="38" t="str">
        <f t="shared" si="0"/>
        <v/>
      </c>
      <c r="K57" s="40"/>
      <c r="L57" s="39"/>
      <c r="M57" s="39"/>
      <c r="N57" s="40"/>
    </row>
    <row r="58" spans="1:14" ht="21" customHeight="1" x14ac:dyDescent="0.3">
      <c r="A58" s="38" t="str">
        <f t="shared" si="1"/>
        <v/>
      </c>
      <c r="B58" s="39"/>
      <c r="C58" s="40"/>
      <c r="D58" s="40"/>
      <c r="E58" s="40">
        <v>1</v>
      </c>
      <c r="F58" s="39"/>
      <c r="G58" s="40"/>
      <c r="H58" s="40"/>
      <c r="I58" s="40"/>
      <c r="J58" s="38" t="str">
        <f t="shared" si="0"/>
        <v/>
      </c>
      <c r="K58" s="40"/>
      <c r="L58" s="39"/>
      <c r="M58" s="39"/>
      <c r="N58" s="40"/>
    </row>
    <row r="59" spans="1:14" ht="21" customHeight="1" x14ac:dyDescent="0.3">
      <c r="A59" s="38" t="str">
        <f t="shared" si="1"/>
        <v/>
      </c>
      <c r="B59" s="39"/>
      <c r="C59" s="40"/>
      <c r="D59" s="40"/>
      <c r="E59" s="40">
        <v>1</v>
      </c>
      <c r="F59" s="39"/>
      <c r="G59" s="40"/>
      <c r="H59" s="40"/>
      <c r="I59" s="40"/>
      <c r="J59" s="38" t="str">
        <f t="shared" si="0"/>
        <v/>
      </c>
      <c r="K59" s="40"/>
      <c r="L59" s="39"/>
      <c r="M59" s="39"/>
      <c r="N59" s="40"/>
    </row>
    <row r="60" spans="1:14" ht="21" customHeight="1" x14ac:dyDescent="0.3">
      <c r="A60" s="38" t="str">
        <f t="shared" si="1"/>
        <v/>
      </c>
      <c r="B60" s="39"/>
      <c r="C60" s="40"/>
      <c r="D60" s="40"/>
      <c r="E60" s="40">
        <v>1</v>
      </c>
      <c r="F60" s="39"/>
      <c r="G60" s="40"/>
      <c r="H60" s="40"/>
      <c r="I60" s="40"/>
      <c r="J60" s="38" t="str">
        <f t="shared" si="0"/>
        <v/>
      </c>
      <c r="K60" s="40"/>
      <c r="L60" s="39"/>
      <c r="M60" s="39"/>
      <c r="N60" s="40"/>
    </row>
    <row r="61" spans="1:14" ht="21" customHeight="1" x14ac:dyDescent="0.3">
      <c r="A61" s="38" t="str">
        <f t="shared" si="1"/>
        <v/>
      </c>
      <c r="B61" s="39"/>
      <c r="C61" s="40"/>
      <c r="D61" s="40"/>
      <c r="E61" s="40">
        <v>1</v>
      </c>
      <c r="F61" s="39"/>
      <c r="G61" s="40"/>
      <c r="H61" s="40"/>
      <c r="I61" s="40"/>
      <c r="J61" s="38" t="str">
        <f t="shared" si="0"/>
        <v/>
      </c>
      <c r="K61" s="40"/>
      <c r="L61" s="39"/>
      <c r="M61" s="39"/>
      <c r="N61" s="40"/>
    </row>
    <row r="62" spans="1:14" ht="21" customHeight="1" x14ac:dyDescent="0.3">
      <c r="A62" s="38" t="str">
        <f t="shared" si="1"/>
        <v/>
      </c>
      <c r="B62" s="39"/>
      <c r="C62" s="40"/>
      <c r="D62" s="40"/>
      <c r="E62" s="40">
        <v>1</v>
      </c>
      <c r="F62" s="39"/>
      <c r="G62" s="40"/>
      <c r="H62" s="40"/>
      <c r="I62" s="40"/>
      <c r="J62" s="38" t="str">
        <f t="shared" si="0"/>
        <v/>
      </c>
      <c r="K62" s="40"/>
      <c r="L62" s="39"/>
      <c r="M62" s="39"/>
      <c r="N62" s="40"/>
    </row>
    <row r="63" spans="1:14" ht="21" customHeight="1" x14ac:dyDescent="0.3">
      <c r="A63" s="38" t="str">
        <f t="shared" si="1"/>
        <v/>
      </c>
      <c r="B63" s="39"/>
      <c r="C63" s="40"/>
      <c r="D63" s="40"/>
      <c r="E63" s="40">
        <v>1</v>
      </c>
      <c r="F63" s="39"/>
      <c r="G63" s="40"/>
      <c r="H63" s="40"/>
      <c r="I63" s="40"/>
      <c r="J63" s="38" t="str">
        <f t="shared" si="0"/>
        <v/>
      </c>
      <c r="K63" s="40"/>
      <c r="L63" s="39"/>
      <c r="M63" s="39"/>
      <c r="N63" s="40"/>
    </row>
    <row r="64" spans="1:14" ht="21" customHeight="1" x14ac:dyDescent="0.3">
      <c r="A64" s="38" t="str">
        <f t="shared" si="1"/>
        <v/>
      </c>
      <c r="B64" s="39"/>
      <c r="C64" s="40"/>
      <c r="D64" s="40"/>
      <c r="E64" s="40">
        <v>1</v>
      </c>
      <c r="F64" s="39"/>
      <c r="G64" s="40"/>
      <c r="H64" s="40"/>
      <c r="I64" s="40"/>
      <c r="J64" s="38" t="str">
        <f t="shared" si="0"/>
        <v/>
      </c>
      <c r="K64" s="40"/>
      <c r="L64" s="39"/>
      <c r="M64" s="39"/>
      <c r="N64" s="40"/>
    </row>
    <row r="65" spans="1:14" ht="21" customHeight="1" x14ac:dyDescent="0.3">
      <c r="A65" s="38" t="str">
        <f t="shared" si="1"/>
        <v/>
      </c>
      <c r="B65" s="39"/>
      <c r="C65" s="40"/>
      <c r="D65" s="40"/>
      <c r="E65" s="40">
        <v>1</v>
      </c>
      <c r="F65" s="39"/>
      <c r="G65" s="40"/>
      <c r="H65" s="40"/>
      <c r="I65" s="40"/>
      <c r="J65" s="38" t="str">
        <f t="shared" si="0"/>
        <v/>
      </c>
      <c r="K65" s="40"/>
      <c r="L65" s="39"/>
      <c r="M65" s="39"/>
      <c r="N65" s="40"/>
    </row>
    <row r="66" spans="1:14" ht="21" customHeight="1" x14ac:dyDescent="0.3">
      <c r="A66" s="38" t="str">
        <f t="shared" si="1"/>
        <v/>
      </c>
      <c r="B66" s="39"/>
      <c r="C66" s="40"/>
      <c r="D66" s="40"/>
      <c r="E66" s="40">
        <v>1</v>
      </c>
      <c r="F66" s="39"/>
      <c r="G66" s="40"/>
      <c r="H66" s="40"/>
      <c r="I66" s="40"/>
      <c r="J66" s="38" t="str">
        <f t="shared" si="0"/>
        <v/>
      </c>
      <c r="K66" s="40"/>
      <c r="L66" s="39"/>
      <c r="M66" s="39"/>
      <c r="N66" s="40"/>
    </row>
    <row r="67" spans="1:14" ht="21" customHeight="1" x14ac:dyDescent="0.3">
      <c r="A67" s="38" t="str">
        <f t="shared" si="1"/>
        <v/>
      </c>
      <c r="B67" s="39"/>
      <c r="C67" s="40"/>
      <c r="D67" s="40"/>
      <c r="E67" s="40">
        <v>1</v>
      </c>
      <c r="F67" s="39"/>
      <c r="G67" s="40"/>
      <c r="H67" s="40"/>
      <c r="I67" s="40"/>
      <c r="J67" s="38" t="str">
        <f t="shared" si="0"/>
        <v/>
      </c>
      <c r="K67" s="40"/>
      <c r="L67" s="39"/>
      <c r="M67" s="39"/>
      <c r="N67" s="40"/>
    </row>
    <row r="68" spans="1:14" ht="21" customHeight="1" x14ac:dyDescent="0.3">
      <c r="A68" s="38" t="str">
        <f t="shared" si="1"/>
        <v/>
      </c>
      <c r="B68" s="39"/>
      <c r="C68" s="40"/>
      <c r="D68" s="40"/>
      <c r="E68" s="40">
        <v>1</v>
      </c>
      <c r="F68" s="39"/>
      <c r="G68" s="40"/>
      <c r="H68" s="40"/>
      <c r="I68" s="40"/>
      <c r="J68" s="38" t="str">
        <f t="shared" si="0"/>
        <v/>
      </c>
      <c r="K68" s="40"/>
      <c r="L68" s="39"/>
      <c r="M68" s="39"/>
      <c r="N68" s="40"/>
    </row>
    <row r="69" spans="1:14" ht="21" customHeight="1" x14ac:dyDescent="0.3">
      <c r="A69" s="38" t="str">
        <f t="shared" si="1"/>
        <v/>
      </c>
      <c r="B69" s="39"/>
      <c r="C69" s="40"/>
      <c r="D69" s="40"/>
      <c r="E69" s="40">
        <v>1</v>
      </c>
      <c r="F69" s="39"/>
      <c r="G69" s="40"/>
      <c r="H69" s="40"/>
      <c r="I69" s="40"/>
      <c r="J69" s="38" t="str">
        <f t="shared" si="0"/>
        <v/>
      </c>
      <c r="K69" s="40"/>
      <c r="L69" s="39"/>
      <c r="M69" s="39"/>
      <c r="N69" s="40"/>
    </row>
    <row r="70" spans="1:14" ht="21" customHeight="1" x14ac:dyDescent="0.3">
      <c r="A70" s="38" t="str">
        <f t="shared" si="1"/>
        <v/>
      </c>
      <c r="B70" s="39"/>
      <c r="C70" s="40"/>
      <c r="D70" s="40"/>
      <c r="E70" s="40">
        <v>1</v>
      </c>
      <c r="F70" s="39"/>
      <c r="G70" s="40"/>
      <c r="H70" s="40"/>
      <c r="I70" s="40"/>
      <c r="J70" s="38" t="str">
        <f t="shared" si="0"/>
        <v/>
      </c>
      <c r="K70" s="40"/>
      <c r="L70" s="39"/>
      <c r="M70" s="39"/>
      <c r="N70" s="40"/>
    </row>
    <row r="71" spans="1:14" ht="21" customHeight="1" x14ac:dyDescent="0.3">
      <c r="A71" s="38" t="str">
        <f t="shared" si="1"/>
        <v/>
      </c>
      <c r="B71" s="39"/>
      <c r="C71" s="40"/>
      <c r="D71" s="40"/>
      <c r="E71" s="40">
        <v>1</v>
      </c>
      <c r="F71" s="39"/>
      <c r="G71" s="40"/>
      <c r="H71" s="40"/>
      <c r="I71" s="40"/>
      <c r="J71" s="38" t="str">
        <f t="shared" ref="J71:J134" si="2">IF(B71="","",IF(I71="Yes",E71,0))</f>
        <v/>
      </c>
      <c r="K71" s="40"/>
      <c r="L71" s="39"/>
      <c r="M71" s="39"/>
      <c r="N71" s="40"/>
    </row>
    <row r="72" spans="1:14" ht="21" customHeight="1" x14ac:dyDescent="0.3">
      <c r="A72" s="38" t="str">
        <f t="shared" ref="A72:A135" si="3">IF(B72="","",ROW()-7)</f>
        <v/>
      </c>
      <c r="B72" s="39"/>
      <c r="C72" s="40"/>
      <c r="D72" s="40"/>
      <c r="E72" s="40">
        <v>1</v>
      </c>
      <c r="F72" s="39"/>
      <c r="G72" s="40"/>
      <c r="H72" s="40"/>
      <c r="I72" s="40"/>
      <c r="J72" s="38" t="str">
        <f t="shared" si="2"/>
        <v/>
      </c>
      <c r="K72" s="40"/>
      <c r="L72" s="39"/>
      <c r="M72" s="39"/>
      <c r="N72" s="40"/>
    </row>
    <row r="73" spans="1:14" ht="21" customHeight="1" x14ac:dyDescent="0.3">
      <c r="A73" s="38" t="str">
        <f t="shared" si="3"/>
        <v/>
      </c>
      <c r="B73" s="39"/>
      <c r="C73" s="40"/>
      <c r="D73" s="40"/>
      <c r="E73" s="40">
        <v>1</v>
      </c>
      <c r="F73" s="39"/>
      <c r="G73" s="40"/>
      <c r="H73" s="40"/>
      <c r="I73" s="40"/>
      <c r="J73" s="38" t="str">
        <f t="shared" si="2"/>
        <v/>
      </c>
      <c r="K73" s="40"/>
      <c r="L73" s="39"/>
      <c r="M73" s="39"/>
      <c r="N73" s="40"/>
    </row>
    <row r="74" spans="1:14" ht="21" customHeight="1" x14ac:dyDescent="0.3">
      <c r="A74" s="38" t="str">
        <f t="shared" si="3"/>
        <v/>
      </c>
      <c r="B74" s="39"/>
      <c r="C74" s="40"/>
      <c r="D74" s="40"/>
      <c r="E74" s="40">
        <v>1</v>
      </c>
      <c r="F74" s="39"/>
      <c r="G74" s="40"/>
      <c r="H74" s="40"/>
      <c r="I74" s="40"/>
      <c r="J74" s="38" t="str">
        <f t="shared" si="2"/>
        <v/>
      </c>
      <c r="K74" s="40"/>
      <c r="L74" s="39"/>
      <c r="M74" s="39"/>
      <c r="N74" s="40"/>
    </row>
    <row r="75" spans="1:14" ht="21" customHeight="1" x14ac:dyDescent="0.3">
      <c r="A75" s="38" t="str">
        <f t="shared" si="3"/>
        <v/>
      </c>
      <c r="B75" s="39"/>
      <c r="C75" s="40"/>
      <c r="D75" s="40"/>
      <c r="E75" s="40">
        <v>1</v>
      </c>
      <c r="F75" s="39"/>
      <c r="G75" s="40"/>
      <c r="H75" s="40"/>
      <c r="I75" s="40"/>
      <c r="J75" s="38" t="str">
        <f t="shared" si="2"/>
        <v/>
      </c>
      <c r="K75" s="40"/>
      <c r="L75" s="39"/>
      <c r="M75" s="39"/>
      <c r="N75" s="40"/>
    </row>
    <row r="76" spans="1:14" ht="21" customHeight="1" x14ac:dyDescent="0.3">
      <c r="A76" s="38" t="str">
        <f t="shared" si="3"/>
        <v/>
      </c>
      <c r="B76" s="39"/>
      <c r="C76" s="40"/>
      <c r="D76" s="40"/>
      <c r="E76" s="40">
        <v>1</v>
      </c>
      <c r="F76" s="39"/>
      <c r="G76" s="40"/>
      <c r="H76" s="40"/>
      <c r="I76" s="40"/>
      <c r="J76" s="38" t="str">
        <f t="shared" si="2"/>
        <v/>
      </c>
      <c r="K76" s="40"/>
      <c r="L76" s="39"/>
      <c r="M76" s="39"/>
      <c r="N76" s="40"/>
    </row>
    <row r="77" spans="1:14" ht="21" customHeight="1" x14ac:dyDescent="0.3">
      <c r="A77" s="38" t="str">
        <f t="shared" si="3"/>
        <v/>
      </c>
      <c r="B77" s="39"/>
      <c r="C77" s="40"/>
      <c r="D77" s="40"/>
      <c r="E77" s="40">
        <v>1</v>
      </c>
      <c r="F77" s="39"/>
      <c r="G77" s="40"/>
      <c r="H77" s="40"/>
      <c r="I77" s="40"/>
      <c r="J77" s="38" t="str">
        <f t="shared" si="2"/>
        <v/>
      </c>
      <c r="K77" s="40"/>
      <c r="L77" s="39"/>
      <c r="M77" s="39"/>
      <c r="N77" s="40"/>
    </row>
    <row r="78" spans="1:14" ht="21" customHeight="1" x14ac:dyDescent="0.3">
      <c r="A78" s="38" t="str">
        <f t="shared" si="3"/>
        <v/>
      </c>
      <c r="B78" s="39"/>
      <c r="C78" s="40"/>
      <c r="D78" s="40"/>
      <c r="E78" s="40">
        <v>1</v>
      </c>
      <c r="F78" s="39"/>
      <c r="G78" s="40"/>
      <c r="H78" s="40"/>
      <c r="I78" s="40"/>
      <c r="J78" s="38" t="str">
        <f t="shared" si="2"/>
        <v/>
      </c>
      <c r="K78" s="40"/>
      <c r="L78" s="39"/>
      <c r="M78" s="39"/>
      <c r="N78" s="40"/>
    </row>
    <row r="79" spans="1:14" ht="21" customHeight="1" x14ac:dyDescent="0.3">
      <c r="A79" s="38" t="str">
        <f t="shared" si="3"/>
        <v/>
      </c>
      <c r="B79" s="39"/>
      <c r="C79" s="40"/>
      <c r="D79" s="40"/>
      <c r="E79" s="40">
        <v>1</v>
      </c>
      <c r="F79" s="39"/>
      <c r="G79" s="40"/>
      <c r="H79" s="40"/>
      <c r="I79" s="40"/>
      <c r="J79" s="38" t="str">
        <f t="shared" si="2"/>
        <v/>
      </c>
      <c r="K79" s="40"/>
      <c r="L79" s="39"/>
      <c r="M79" s="39"/>
      <c r="N79" s="40"/>
    </row>
    <row r="80" spans="1:14" ht="21" customHeight="1" x14ac:dyDescent="0.3">
      <c r="A80" s="38" t="str">
        <f t="shared" si="3"/>
        <v/>
      </c>
      <c r="B80" s="39"/>
      <c r="C80" s="40"/>
      <c r="D80" s="40"/>
      <c r="E80" s="40">
        <v>1</v>
      </c>
      <c r="F80" s="39"/>
      <c r="G80" s="40"/>
      <c r="H80" s="40"/>
      <c r="I80" s="40"/>
      <c r="J80" s="38" t="str">
        <f t="shared" si="2"/>
        <v/>
      </c>
      <c r="K80" s="40"/>
      <c r="L80" s="39"/>
      <c r="M80" s="39"/>
      <c r="N80" s="40"/>
    </row>
    <row r="81" spans="1:14" ht="21" customHeight="1" x14ac:dyDescent="0.3">
      <c r="A81" s="38" t="str">
        <f t="shared" si="3"/>
        <v/>
      </c>
      <c r="B81" s="39"/>
      <c r="C81" s="40"/>
      <c r="D81" s="40"/>
      <c r="E81" s="40">
        <v>1</v>
      </c>
      <c r="F81" s="39"/>
      <c r="G81" s="40"/>
      <c r="H81" s="40"/>
      <c r="I81" s="40"/>
      <c r="J81" s="38" t="str">
        <f t="shared" si="2"/>
        <v/>
      </c>
      <c r="K81" s="40"/>
      <c r="L81" s="39"/>
      <c r="M81" s="39"/>
      <c r="N81" s="40"/>
    </row>
    <row r="82" spans="1:14" ht="21" customHeight="1" x14ac:dyDescent="0.3">
      <c r="A82" s="38" t="str">
        <f t="shared" si="3"/>
        <v/>
      </c>
      <c r="B82" s="39"/>
      <c r="C82" s="40"/>
      <c r="D82" s="40"/>
      <c r="E82" s="40">
        <v>1</v>
      </c>
      <c r="F82" s="39"/>
      <c r="G82" s="40"/>
      <c r="H82" s="40"/>
      <c r="I82" s="40"/>
      <c r="J82" s="38" t="str">
        <f t="shared" si="2"/>
        <v/>
      </c>
      <c r="K82" s="40"/>
      <c r="L82" s="39"/>
      <c r="M82" s="39"/>
      <c r="N82" s="40"/>
    </row>
    <row r="83" spans="1:14" ht="21" customHeight="1" x14ac:dyDescent="0.3">
      <c r="A83" s="38" t="str">
        <f t="shared" si="3"/>
        <v/>
      </c>
      <c r="B83" s="39"/>
      <c r="C83" s="40"/>
      <c r="D83" s="40"/>
      <c r="E83" s="40">
        <v>1</v>
      </c>
      <c r="F83" s="39"/>
      <c r="G83" s="40"/>
      <c r="H83" s="40"/>
      <c r="I83" s="40"/>
      <c r="J83" s="38" t="str">
        <f t="shared" si="2"/>
        <v/>
      </c>
      <c r="K83" s="40"/>
      <c r="L83" s="39"/>
      <c r="M83" s="39"/>
      <c r="N83" s="40"/>
    </row>
    <row r="84" spans="1:14" ht="21" customHeight="1" x14ac:dyDescent="0.3">
      <c r="A84" s="38" t="str">
        <f t="shared" si="3"/>
        <v/>
      </c>
      <c r="B84" s="39"/>
      <c r="C84" s="40"/>
      <c r="D84" s="40"/>
      <c r="E84" s="40">
        <v>1</v>
      </c>
      <c r="F84" s="39"/>
      <c r="G84" s="40"/>
      <c r="H84" s="40"/>
      <c r="I84" s="40"/>
      <c r="J84" s="38" t="str">
        <f t="shared" si="2"/>
        <v/>
      </c>
      <c r="K84" s="40"/>
      <c r="L84" s="39"/>
      <c r="M84" s="39"/>
      <c r="N84" s="40"/>
    </row>
    <row r="85" spans="1:14" ht="21" customHeight="1" x14ac:dyDescent="0.3">
      <c r="A85" s="38" t="str">
        <f t="shared" si="3"/>
        <v/>
      </c>
      <c r="B85" s="39"/>
      <c r="C85" s="40"/>
      <c r="D85" s="40"/>
      <c r="E85" s="40">
        <v>1</v>
      </c>
      <c r="F85" s="39"/>
      <c r="G85" s="40"/>
      <c r="H85" s="40"/>
      <c r="I85" s="40"/>
      <c r="J85" s="38" t="str">
        <f t="shared" si="2"/>
        <v/>
      </c>
      <c r="K85" s="40"/>
      <c r="L85" s="39"/>
      <c r="M85" s="39"/>
      <c r="N85" s="40"/>
    </row>
    <row r="86" spans="1:14" ht="21" customHeight="1" x14ac:dyDescent="0.3">
      <c r="A86" s="38" t="str">
        <f t="shared" si="3"/>
        <v/>
      </c>
      <c r="B86" s="39"/>
      <c r="C86" s="40"/>
      <c r="D86" s="40"/>
      <c r="E86" s="40">
        <v>1</v>
      </c>
      <c r="F86" s="39"/>
      <c r="G86" s="40"/>
      <c r="H86" s="40"/>
      <c r="I86" s="40"/>
      <c r="J86" s="38" t="str">
        <f t="shared" si="2"/>
        <v/>
      </c>
      <c r="K86" s="40"/>
      <c r="L86" s="39"/>
      <c r="M86" s="39"/>
      <c r="N86" s="40"/>
    </row>
    <row r="87" spans="1:14" ht="21" customHeight="1" x14ac:dyDescent="0.3">
      <c r="A87" s="38" t="str">
        <f t="shared" si="3"/>
        <v/>
      </c>
      <c r="B87" s="39"/>
      <c r="C87" s="40"/>
      <c r="D87" s="40"/>
      <c r="E87" s="40">
        <v>1</v>
      </c>
      <c r="F87" s="39"/>
      <c r="G87" s="40"/>
      <c r="H87" s="40"/>
      <c r="I87" s="40"/>
      <c r="J87" s="38" t="str">
        <f t="shared" si="2"/>
        <v/>
      </c>
      <c r="K87" s="40"/>
      <c r="L87" s="39"/>
      <c r="M87" s="39"/>
      <c r="N87" s="40"/>
    </row>
    <row r="88" spans="1:14" ht="21" customHeight="1" x14ac:dyDescent="0.3">
      <c r="A88" s="38" t="str">
        <f t="shared" si="3"/>
        <v/>
      </c>
      <c r="B88" s="39"/>
      <c r="C88" s="40"/>
      <c r="D88" s="40"/>
      <c r="E88" s="40">
        <v>1</v>
      </c>
      <c r="F88" s="39"/>
      <c r="G88" s="40"/>
      <c r="H88" s="40"/>
      <c r="I88" s="40"/>
      <c r="J88" s="38" t="str">
        <f t="shared" si="2"/>
        <v/>
      </c>
      <c r="K88" s="40"/>
      <c r="L88" s="39"/>
      <c r="M88" s="39"/>
      <c r="N88" s="40"/>
    </row>
    <row r="89" spans="1:14" ht="21" customHeight="1" x14ac:dyDescent="0.3">
      <c r="A89" s="38" t="str">
        <f t="shared" si="3"/>
        <v/>
      </c>
      <c r="B89" s="39"/>
      <c r="C89" s="40"/>
      <c r="D89" s="40"/>
      <c r="E89" s="40">
        <v>1</v>
      </c>
      <c r="F89" s="39"/>
      <c r="G89" s="40"/>
      <c r="H89" s="40"/>
      <c r="I89" s="40"/>
      <c r="J89" s="38" t="str">
        <f t="shared" si="2"/>
        <v/>
      </c>
      <c r="K89" s="40"/>
      <c r="L89" s="39"/>
      <c r="M89" s="39"/>
      <c r="N89" s="40"/>
    </row>
    <row r="90" spans="1:14" ht="21" customHeight="1" x14ac:dyDescent="0.3">
      <c r="A90" s="38" t="str">
        <f t="shared" si="3"/>
        <v/>
      </c>
      <c r="B90" s="39"/>
      <c r="C90" s="40"/>
      <c r="D90" s="40"/>
      <c r="E90" s="40">
        <v>1</v>
      </c>
      <c r="F90" s="39"/>
      <c r="G90" s="40"/>
      <c r="H90" s="40"/>
      <c r="I90" s="40"/>
      <c r="J90" s="38" t="str">
        <f t="shared" si="2"/>
        <v/>
      </c>
      <c r="K90" s="40"/>
      <c r="L90" s="39"/>
      <c r="M90" s="39"/>
      <c r="N90" s="40"/>
    </row>
    <row r="91" spans="1:14" ht="21" customHeight="1" x14ac:dyDescent="0.3">
      <c r="A91" s="38" t="str">
        <f t="shared" si="3"/>
        <v/>
      </c>
      <c r="B91" s="39"/>
      <c r="C91" s="40"/>
      <c r="D91" s="40"/>
      <c r="E91" s="40">
        <v>1</v>
      </c>
      <c r="F91" s="39"/>
      <c r="G91" s="40"/>
      <c r="H91" s="40"/>
      <c r="I91" s="40"/>
      <c r="J91" s="38" t="str">
        <f t="shared" si="2"/>
        <v/>
      </c>
      <c r="K91" s="40"/>
      <c r="L91" s="39"/>
      <c r="M91" s="39"/>
      <c r="N91" s="40"/>
    </row>
    <row r="92" spans="1:14" ht="21" customHeight="1" x14ac:dyDescent="0.3">
      <c r="A92" s="38" t="str">
        <f t="shared" si="3"/>
        <v/>
      </c>
      <c r="B92" s="39"/>
      <c r="C92" s="40"/>
      <c r="D92" s="40"/>
      <c r="E92" s="40">
        <v>1</v>
      </c>
      <c r="F92" s="39"/>
      <c r="G92" s="40"/>
      <c r="H92" s="40"/>
      <c r="I92" s="40"/>
      <c r="J92" s="38" t="str">
        <f t="shared" si="2"/>
        <v/>
      </c>
      <c r="K92" s="40"/>
      <c r="L92" s="39"/>
      <c r="M92" s="39"/>
      <c r="N92" s="40"/>
    </row>
    <row r="93" spans="1:14" ht="21" customHeight="1" x14ac:dyDescent="0.3">
      <c r="A93" s="38" t="str">
        <f t="shared" si="3"/>
        <v/>
      </c>
      <c r="B93" s="39"/>
      <c r="C93" s="40"/>
      <c r="D93" s="40"/>
      <c r="E93" s="40">
        <v>1</v>
      </c>
      <c r="F93" s="39"/>
      <c r="G93" s="40"/>
      <c r="H93" s="40"/>
      <c r="I93" s="40"/>
      <c r="J93" s="38" t="str">
        <f t="shared" si="2"/>
        <v/>
      </c>
      <c r="K93" s="40"/>
      <c r="L93" s="39"/>
      <c r="M93" s="39"/>
      <c r="N93" s="40"/>
    </row>
    <row r="94" spans="1:14" ht="21" customHeight="1" x14ac:dyDescent="0.3">
      <c r="A94" s="38" t="str">
        <f t="shared" si="3"/>
        <v/>
      </c>
      <c r="B94" s="39"/>
      <c r="C94" s="40"/>
      <c r="D94" s="40"/>
      <c r="E94" s="40">
        <v>1</v>
      </c>
      <c r="F94" s="39"/>
      <c r="G94" s="40"/>
      <c r="H94" s="40"/>
      <c r="I94" s="40"/>
      <c r="J94" s="38" t="str">
        <f t="shared" si="2"/>
        <v/>
      </c>
      <c r="K94" s="40"/>
      <c r="L94" s="39"/>
      <c r="M94" s="39"/>
      <c r="N94" s="40"/>
    </row>
    <row r="95" spans="1:14" ht="21" customHeight="1" x14ac:dyDescent="0.3">
      <c r="A95" s="38" t="str">
        <f t="shared" si="3"/>
        <v/>
      </c>
      <c r="B95" s="39"/>
      <c r="C95" s="40"/>
      <c r="D95" s="40"/>
      <c r="E95" s="40">
        <v>1</v>
      </c>
      <c r="F95" s="39"/>
      <c r="G95" s="40"/>
      <c r="H95" s="40"/>
      <c r="I95" s="40"/>
      <c r="J95" s="38" t="str">
        <f t="shared" si="2"/>
        <v/>
      </c>
      <c r="K95" s="40"/>
      <c r="L95" s="39"/>
      <c r="M95" s="39"/>
      <c r="N95" s="40"/>
    </row>
    <row r="96" spans="1:14" ht="21" customHeight="1" x14ac:dyDescent="0.3">
      <c r="A96" s="38" t="str">
        <f t="shared" si="3"/>
        <v/>
      </c>
      <c r="B96" s="39"/>
      <c r="C96" s="40"/>
      <c r="D96" s="40"/>
      <c r="E96" s="40">
        <v>1</v>
      </c>
      <c r="F96" s="39"/>
      <c r="G96" s="40"/>
      <c r="H96" s="40"/>
      <c r="I96" s="40"/>
      <c r="J96" s="38" t="str">
        <f t="shared" si="2"/>
        <v/>
      </c>
      <c r="K96" s="40"/>
      <c r="L96" s="39"/>
      <c r="M96" s="39"/>
      <c r="N96" s="40"/>
    </row>
    <row r="97" spans="1:14" ht="21" customHeight="1" x14ac:dyDescent="0.3">
      <c r="A97" s="38" t="str">
        <f t="shared" si="3"/>
        <v/>
      </c>
      <c r="B97" s="39"/>
      <c r="C97" s="40"/>
      <c r="D97" s="40"/>
      <c r="E97" s="40">
        <v>1</v>
      </c>
      <c r="F97" s="39"/>
      <c r="G97" s="40"/>
      <c r="H97" s="40"/>
      <c r="I97" s="40"/>
      <c r="J97" s="38" t="str">
        <f t="shared" si="2"/>
        <v/>
      </c>
      <c r="K97" s="40"/>
      <c r="L97" s="39"/>
      <c r="M97" s="39"/>
      <c r="N97" s="40"/>
    </row>
    <row r="98" spans="1:14" ht="21" customHeight="1" x14ac:dyDescent="0.3">
      <c r="A98" s="38" t="str">
        <f t="shared" si="3"/>
        <v/>
      </c>
      <c r="B98" s="39"/>
      <c r="C98" s="40"/>
      <c r="D98" s="40"/>
      <c r="E98" s="40">
        <v>1</v>
      </c>
      <c r="F98" s="39"/>
      <c r="G98" s="40"/>
      <c r="H98" s="40"/>
      <c r="I98" s="40"/>
      <c r="J98" s="38" t="str">
        <f t="shared" si="2"/>
        <v/>
      </c>
      <c r="K98" s="40"/>
      <c r="L98" s="39"/>
      <c r="M98" s="39"/>
      <c r="N98" s="40"/>
    </row>
    <row r="99" spans="1:14" ht="21" customHeight="1" x14ac:dyDescent="0.3">
      <c r="A99" s="38" t="str">
        <f t="shared" si="3"/>
        <v/>
      </c>
      <c r="B99" s="39"/>
      <c r="C99" s="40"/>
      <c r="D99" s="40"/>
      <c r="E99" s="40">
        <v>1</v>
      </c>
      <c r="F99" s="39"/>
      <c r="G99" s="40"/>
      <c r="H99" s="40"/>
      <c r="I99" s="40"/>
      <c r="J99" s="38" t="str">
        <f t="shared" si="2"/>
        <v/>
      </c>
      <c r="K99" s="40"/>
      <c r="L99" s="39"/>
      <c r="M99" s="39"/>
      <c r="N99" s="40"/>
    </row>
    <row r="100" spans="1:14" ht="21" customHeight="1" x14ac:dyDescent="0.3">
      <c r="A100" s="38" t="str">
        <f t="shared" si="3"/>
        <v/>
      </c>
      <c r="B100" s="39"/>
      <c r="C100" s="40"/>
      <c r="D100" s="40"/>
      <c r="E100" s="40">
        <v>1</v>
      </c>
      <c r="F100" s="39"/>
      <c r="G100" s="40"/>
      <c r="H100" s="40"/>
      <c r="I100" s="40"/>
      <c r="J100" s="38" t="str">
        <f t="shared" si="2"/>
        <v/>
      </c>
      <c r="K100" s="40"/>
      <c r="L100" s="39"/>
      <c r="M100" s="39"/>
      <c r="N100" s="40"/>
    </row>
    <row r="101" spans="1:14" ht="21" customHeight="1" x14ac:dyDescent="0.3">
      <c r="A101" s="38" t="str">
        <f t="shared" si="3"/>
        <v/>
      </c>
      <c r="B101" s="39"/>
      <c r="C101" s="40"/>
      <c r="D101" s="40"/>
      <c r="E101" s="40">
        <v>1</v>
      </c>
      <c r="F101" s="39"/>
      <c r="G101" s="40"/>
      <c r="H101" s="40"/>
      <c r="I101" s="40"/>
      <c r="J101" s="38" t="str">
        <f t="shared" si="2"/>
        <v/>
      </c>
      <c r="K101" s="40"/>
      <c r="L101" s="39"/>
      <c r="M101" s="39"/>
      <c r="N101" s="40"/>
    </row>
    <row r="102" spans="1:14" ht="21" customHeight="1" x14ac:dyDescent="0.3">
      <c r="A102" s="38" t="str">
        <f t="shared" si="3"/>
        <v/>
      </c>
      <c r="B102" s="39"/>
      <c r="C102" s="40"/>
      <c r="D102" s="40"/>
      <c r="E102" s="40">
        <v>1</v>
      </c>
      <c r="F102" s="39"/>
      <c r="G102" s="40"/>
      <c r="H102" s="40"/>
      <c r="I102" s="40"/>
      <c r="J102" s="38" t="str">
        <f t="shared" si="2"/>
        <v/>
      </c>
      <c r="K102" s="40"/>
      <c r="L102" s="39"/>
      <c r="M102" s="39"/>
      <c r="N102" s="40"/>
    </row>
    <row r="103" spans="1:14" ht="21" customHeight="1" x14ac:dyDescent="0.3">
      <c r="A103" s="38" t="str">
        <f t="shared" si="3"/>
        <v/>
      </c>
      <c r="B103" s="39"/>
      <c r="C103" s="40"/>
      <c r="D103" s="40"/>
      <c r="E103" s="40">
        <v>1</v>
      </c>
      <c r="F103" s="39"/>
      <c r="G103" s="40"/>
      <c r="H103" s="40"/>
      <c r="I103" s="40"/>
      <c r="J103" s="38" t="str">
        <f t="shared" si="2"/>
        <v/>
      </c>
      <c r="K103" s="40"/>
      <c r="L103" s="39"/>
      <c r="M103" s="39"/>
      <c r="N103" s="40"/>
    </row>
    <row r="104" spans="1:14" ht="21" customHeight="1" x14ac:dyDescent="0.3">
      <c r="A104" s="38" t="str">
        <f t="shared" si="3"/>
        <v/>
      </c>
      <c r="B104" s="39"/>
      <c r="C104" s="40"/>
      <c r="D104" s="40"/>
      <c r="E104" s="40">
        <v>1</v>
      </c>
      <c r="F104" s="39"/>
      <c r="G104" s="40"/>
      <c r="H104" s="40"/>
      <c r="I104" s="40"/>
      <c r="J104" s="38" t="str">
        <f t="shared" si="2"/>
        <v/>
      </c>
      <c r="K104" s="40"/>
      <c r="L104" s="39"/>
      <c r="M104" s="39"/>
      <c r="N104" s="40"/>
    </row>
    <row r="105" spans="1:14" ht="21" customHeight="1" x14ac:dyDescent="0.3">
      <c r="A105" s="38" t="str">
        <f t="shared" si="3"/>
        <v/>
      </c>
      <c r="B105" s="39"/>
      <c r="C105" s="40"/>
      <c r="D105" s="40"/>
      <c r="E105" s="40">
        <v>1</v>
      </c>
      <c r="F105" s="39"/>
      <c r="G105" s="40"/>
      <c r="H105" s="40"/>
      <c r="I105" s="40"/>
      <c r="J105" s="38" t="str">
        <f t="shared" si="2"/>
        <v/>
      </c>
      <c r="K105" s="40"/>
      <c r="L105" s="39"/>
      <c r="M105" s="39"/>
      <c r="N105" s="40"/>
    </row>
    <row r="106" spans="1:14" ht="21" customHeight="1" x14ac:dyDescent="0.3">
      <c r="A106" s="38" t="str">
        <f t="shared" si="3"/>
        <v/>
      </c>
      <c r="B106" s="39"/>
      <c r="C106" s="40"/>
      <c r="D106" s="40"/>
      <c r="E106" s="40">
        <v>1</v>
      </c>
      <c r="F106" s="39"/>
      <c r="G106" s="40"/>
      <c r="H106" s="40"/>
      <c r="I106" s="40"/>
      <c r="J106" s="38" t="str">
        <f t="shared" si="2"/>
        <v/>
      </c>
      <c r="K106" s="40"/>
      <c r="L106" s="39"/>
      <c r="M106" s="39"/>
      <c r="N106" s="40"/>
    </row>
    <row r="107" spans="1:14" ht="21" customHeight="1" x14ac:dyDescent="0.3">
      <c r="A107" s="38" t="str">
        <f t="shared" si="3"/>
        <v/>
      </c>
      <c r="B107" s="39"/>
      <c r="C107" s="40"/>
      <c r="D107" s="40"/>
      <c r="E107" s="40">
        <v>1</v>
      </c>
      <c r="F107" s="39"/>
      <c r="G107" s="40"/>
      <c r="H107" s="40"/>
      <c r="I107" s="40"/>
      <c r="J107" s="38" t="str">
        <f t="shared" si="2"/>
        <v/>
      </c>
      <c r="K107" s="40"/>
      <c r="L107" s="39"/>
      <c r="M107" s="39"/>
      <c r="N107" s="40"/>
    </row>
    <row r="108" spans="1:14" ht="21" customHeight="1" x14ac:dyDescent="0.3">
      <c r="A108" s="38" t="str">
        <f t="shared" si="3"/>
        <v/>
      </c>
      <c r="B108" s="39"/>
      <c r="C108" s="40"/>
      <c r="D108" s="40"/>
      <c r="E108" s="40">
        <v>1</v>
      </c>
      <c r="F108" s="39"/>
      <c r="G108" s="40"/>
      <c r="H108" s="40"/>
      <c r="I108" s="40"/>
      <c r="J108" s="38" t="str">
        <f t="shared" si="2"/>
        <v/>
      </c>
      <c r="K108" s="40"/>
      <c r="L108" s="39"/>
      <c r="M108" s="39"/>
      <c r="N108" s="40"/>
    </row>
    <row r="109" spans="1:14" ht="21" customHeight="1" x14ac:dyDescent="0.3">
      <c r="A109" s="38" t="str">
        <f t="shared" si="3"/>
        <v/>
      </c>
      <c r="B109" s="39"/>
      <c r="C109" s="40"/>
      <c r="D109" s="40"/>
      <c r="E109" s="40">
        <v>1</v>
      </c>
      <c r="F109" s="39"/>
      <c r="G109" s="40"/>
      <c r="H109" s="40"/>
      <c r="I109" s="40"/>
      <c r="J109" s="38" t="str">
        <f t="shared" si="2"/>
        <v/>
      </c>
      <c r="K109" s="40"/>
      <c r="L109" s="39"/>
      <c r="M109" s="39"/>
      <c r="N109" s="40"/>
    </row>
    <row r="110" spans="1:14" ht="21" customHeight="1" x14ac:dyDescent="0.3">
      <c r="A110" s="38" t="str">
        <f t="shared" si="3"/>
        <v/>
      </c>
      <c r="B110" s="39"/>
      <c r="C110" s="40"/>
      <c r="D110" s="40"/>
      <c r="E110" s="40">
        <v>1</v>
      </c>
      <c r="F110" s="39"/>
      <c r="G110" s="40"/>
      <c r="H110" s="40"/>
      <c r="I110" s="40"/>
      <c r="J110" s="38" t="str">
        <f t="shared" si="2"/>
        <v/>
      </c>
      <c r="K110" s="40"/>
      <c r="L110" s="39"/>
      <c r="M110" s="39"/>
      <c r="N110" s="40"/>
    </row>
    <row r="111" spans="1:14" ht="21" customHeight="1" x14ac:dyDescent="0.3">
      <c r="A111" s="38" t="str">
        <f t="shared" si="3"/>
        <v/>
      </c>
      <c r="B111" s="39"/>
      <c r="C111" s="40"/>
      <c r="D111" s="40"/>
      <c r="E111" s="40">
        <v>1</v>
      </c>
      <c r="F111" s="39"/>
      <c r="G111" s="40"/>
      <c r="H111" s="40"/>
      <c r="I111" s="40"/>
      <c r="J111" s="38" t="str">
        <f t="shared" si="2"/>
        <v/>
      </c>
      <c r="K111" s="40"/>
      <c r="L111" s="39"/>
      <c r="M111" s="39"/>
      <c r="N111" s="40"/>
    </row>
    <row r="112" spans="1:14" ht="21" customHeight="1" x14ac:dyDescent="0.3">
      <c r="A112" s="38" t="str">
        <f t="shared" si="3"/>
        <v/>
      </c>
      <c r="B112" s="39"/>
      <c r="C112" s="40"/>
      <c r="D112" s="40"/>
      <c r="E112" s="40">
        <v>1</v>
      </c>
      <c r="F112" s="39"/>
      <c r="G112" s="40"/>
      <c r="H112" s="40"/>
      <c r="I112" s="40"/>
      <c r="J112" s="38" t="str">
        <f t="shared" si="2"/>
        <v/>
      </c>
      <c r="K112" s="40"/>
      <c r="L112" s="39"/>
      <c r="M112" s="39"/>
      <c r="N112" s="40"/>
    </row>
    <row r="113" spans="1:14" ht="21" customHeight="1" x14ac:dyDescent="0.3">
      <c r="A113" s="38" t="str">
        <f t="shared" si="3"/>
        <v/>
      </c>
      <c r="B113" s="39"/>
      <c r="C113" s="40"/>
      <c r="D113" s="40"/>
      <c r="E113" s="40">
        <v>1</v>
      </c>
      <c r="F113" s="39"/>
      <c r="G113" s="40"/>
      <c r="H113" s="40"/>
      <c r="I113" s="40"/>
      <c r="J113" s="38" t="str">
        <f t="shared" si="2"/>
        <v/>
      </c>
      <c r="K113" s="40"/>
      <c r="L113" s="39"/>
      <c r="M113" s="39"/>
      <c r="N113" s="40"/>
    </row>
    <row r="114" spans="1:14" ht="21" customHeight="1" x14ac:dyDescent="0.3">
      <c r="A114" s="38" t="str">
        <f t="shared" si="3"/>
        <v/>
      </c>
      <c r="B114" s="39"/>
      <c r="C114" s="40"/>
      <c r="D114" s="40"/>
      <c r="E114" s="40">
        <v>1</v>
      </c>
      <c r="F114" s="39"/>
      <c r="G114" s="40"/>
      <c r="H114" s="40"/>
      <c r="I114" s="40"/>
      <c r="J114" s="38" t="str">
        <f t="shared" si="2"/>
        <v/>
      </c>
      <c r="K114" s="40"/>
      <c r="L114" s="39"/>
      <c r="M114" s="39"/>
      <c r="N114" s="40"/>
    </row>
    <row r="115" spans="1:14" ht="21" customHeight="1" x14ac:dyDescent="0.3">
      <c r="A115" s="38" t="str">
        <f t="shared" si="3"/>
        <v/>
      </c>
      <c r="B115" s="39"/>
      <c r="C115" s="40"/>
      <c r="D115" s="40"/>
      <c r="E115" s="40">
        <v>1</v>
      </c>
      <c r="F115" s="39"/>
      <c r="G115" s="40"/>
      <c r="H115" s="40"/>
      <c r="I115" s="40"/>
      <c r="J115" s="38" t="str">
        <f t="shared" si="2"/>
        <v/>
      </c>
      <c r="K115" s="40"/>
      <c r="L115" s="39"/>
      <c r="M115" s="39"/>
      <c r="N115" s="40"/>
    </row>
    <row r="116" spans="1:14" ht="21" customHeight="1" x14ac:dyDescent="0.3">
      <c r="A116" s="38" t="str">
        <f t="shared" si="3"/>
        <v/>
      </c>
      <c r="B116" s="39"/>
      <c r="C116" s="40"/>
      <c r="D116" s="40"/>
      <c r="E116" s="40">
        <v>1</v>
      </c>
      <c r="F116" s="39"/>
      <c r="G116" s="40"/>
      <c r="H116" s="40"/>
      <c r="I116" s="40"/>
      <c r="J116" s="38" t="str">
        <f t="shared" si="2"/>
        <v/>
      </c>
      <c r="K116" s="40"/>
      <c r="L116" s="39"/>
      <c r="M116" s="39"/>
      <c r="N116" s="40"/>
    </row>
    <row r="117" spans="1:14" ht="21" customHeight="1" x14ac:dyDescent="0.3">
      <c r="A117" s="38" t="str">
        <f t="shared" si="3"/>
        <v/>
      </c>
      <c r="B117" s="39"/>
      <c r="C117" s="40"/>
      <c r="D117" s="40"/>
      <c r="E117" s="40">
        <v>1</v>
      </c>
      <c r="F117" s="39"/>
      <c r="G117" s="40"/>
      <c r="H117" s="40"/>
      <c r="I117" s="40"/>
      <c r="J117" s="38" t="str">
        <f t="shared" si="2"/>
        <v/>
      </c>
      <c r="K117" s="40"/>
      <c r="L117" s="39"/>
      <c r="M117" s="39"/>
      <c r="N117" s="40"/>
    </row>
    <row r="118" spans="1:14" ht="21" customHeight="1" x14ac:dyDescent="0.3">
      <c r="A118" s="38" t="str">
        <f t="shared" si="3"/>
        <v/>
      </c>
      <c r="B118" s="39"/>
      <c r="C118" s="40"/>
      <c r="D118" s="40"/>
      <c r="E118" s="40">
        <v>1</v>
      </c>
      <c r="F118" s="39"/>
      <c r="G118" s="40"/>
      <c r="H118" s="40"/>
      <c r="I118" s="40"/>
      <c r="J118" s="38" t="str">
        <f t="shared" si="2"/>
        <v/>
      </c>
      <c r="K118" s="40"/>
      <c r="L118" s="39"/>
      <c r="M118" s="39"/>
      <c r="N118" s="40"/>
    </row>
    <row r="119" spans="1:14" ht="21" customHeight="1" x14ac:dyDescent="0.3">
      <c r="A119" s="38" t="str">
        <f t="shared" si="3"/>
        <v/>
      </c>
      <c r="B119" s="39"/>
      <c r="C119" s="40"/>
      <c r="D119" s="40"/>
      <c r="E119" s="40">
        <v>1</v>
      </c>
      <c r="F119" s="39"/>
      <c r="G119" s="40"/>
      <c r="H119" s="40"/>
      <c r="I119" s="40"/>
      <c r="J119" s="38" t="str">
        <f t="shared" si="2"/>
        <v/>
      </c>
      <c r="K119" s="40"/>
      <c r="L119" s="39"/>
      <c r="M119" s="39"/>
      <c r="N119" s="40"/>
    </row>
    <row r="120" spans="1:14" ht="21" customHeight="1" x14ac:dyDescent="0.3">
      <c r="A120" s="38" t="str">
        <f t="shared" si="3"/>
        <v/>
      </c>
      <c r="B120" s="39"/>
      <c r="C120" s="40"/>
      <c r="D120" s="40"/>
      <c r="E120" s="40">
        <v>1</v>
      </c>
      <c r="F120" s="39"/>
      <c r="G120" s="40"/>
      <c r="H120" s="40"/>
      <c r="I120" s="40"/>
      <c r="J120" s="38" t="str">
        <f t="shared" si="2"/>
        <v/>
      </c>
      <c r="K120" s="40"/>
      <c r="L120" s="39"/>
      <c r="M120" s="39"/>
      <c r="N120" s="40"/>
    </row>
    <row r="121" spans="1:14" ht="21" customHeight="1" x14ac:dyDescent="0.3">
      <c r="A121" s="38" t="str">
        <f t="shared" si="3"/>
        <v/>
      </c>
      <c r="B121" s="39"/>
      <c r="C121" s="40"/>
      <c r="D121" s="40"/>
      <c r="E121" s="40">
        <v>1</v>
      </c>
      <c r="F121" s="39"/>
      <c r="G121" s="40"/>
      <c r="H121" s="40"/>
      <c r="I121" s="40"/>
      <c r="J121" s="38" t="str">
        <f t="shared" si="2"/>
        <v/>
      </c>
      <c r="K121" s="40"/>
      <c r="L121" s="39"/>
      <c r="M121" s="39"/>
      <c r="N121" s="40"/>
    </row>
    <row r="122" spans="1:14" ht="21" customHeight="1" x14ac:dyDescent="0.3">
      <c r="A122" s="38" t="str">
        <f t="shared" si="3"/>
        <v/>
      </c>
      <c r="B122" s="39"/>
      <c r="C122" s="40"/>
      <c r="D122" s="40"/>
      <c r="E122" s="40">
        <v>1</v>
      </c>
      <c r="F122" s="39"/>
      <c r="G122" s="40"/>
      <c r="H122" s="40"/>
      <c r="I122" s="40"/>
      <c r="J122" s="38" t="str">
        <f t="shared" si="2"/>
        <v/>
      </c>
      <c r="K122" s="40"/>
      <c r="L122" s="39"/>
      <c r="M122" s="39"/>
      <c r="N122" s="40"/>
    </row>
    <row r="123" spans="1:14" ht="21" customHeight="1" x14ac:dyDescent="0.3">
      <c r="A123" s="38" t="str">
        <f t="shared" si="3"/>
        <v/>
      </c>
      <c r="B123" s="39"/>
      <c r="C123" s="40"/>
      <c r="D123" s="40"/>
      <c r="E123" s="40">
        <v>1</v>
      </c>
      <c r="F123" s="39"/>
      <c r="G123" s="40"/>
      <c r="H123" s="40"/>
      <c r="I123" s="40"/>
      <c r="J123" s="38" t="str">
        <f t="shared" si="2"/>
        <v/>
      </c>
      <c r="K123" s="40"/>
      <c r="L123" s="39"/>
      <c r="M123" s="39"/>
      <c r="N123" s="40"/>
    </row>
    <row r="124" spans="1:14" ht="21" customHeight="1" x14ac:dyDescent="0.3">
      <c r="A124" s="38" t="str">
        <f t="shared" si="3"/>
        <v/>
      </c>
      <c r="B124" s="39"/>
      <c r="C124" s="40"/>
      <c r="D124" s="40"/>
      <c r="E124" s="40">
        <v>1</v>
      </c>
      <c r="F124" s="39"/>
      <c r="G124" s="40"/>
      <c r="H124" s="40"/>
      <c r="I124" s="40"/>
      <c r="J124" s="38" t="str">
        <f t="shared" si="2"/>
        <v/>
      </c>
      <c r="K124" s="40"/>
      <c r="L124" s="39"/>
      <c r="M124" s="39"/>
      <c r="N124" s="40"/>
    </row>
    <row r="125" spans="1:14" ht="21" customHeight="1" x14ac:dyDescent="0.3">
      <c r="A125" s="38" t="str">
        <f t="shared" si="3"/>
        <v/>
      </c>
      <c r="B125" s="39"/>
      <c r="C125" s="40"/>
      <c r="D125" s="40"/>
      <c r="E125" s="40">
        <v>1</v>
      </c>
      <c r="F125" s="39"/>
      <c r="G125" s="40"/>
      <c r="H125" s="40"/>
      <c r="I125" s="40"/>
      <c r="J125" s="38" t="str">
        <f t="shared" si="2"/>
        <v/>
      </c>
      <c r="K125" s="40"/>
      <c r="L125" s="39"/>
      <c r="M125" s="39"/>
      <c r="N125" s="40"/>
    </row>
    <row r="126" spans="1:14" ht="21" customHeight="1" x14ac:dyDescent="0.3">
      <c r="A126" s="38" t="str">
        <f t="shared" si="3"/>
        <v/>
      </c>
      <c r="B126" s="39"/>
      <c r="C126" s="40"/>
      <c r="D126" s="40"/>
      <c r="E126" s="40">
        <v>1</v>
      </c>
      <c r="F126" s="39"/>
      <c r="G126" s="40"/>
      <c r="H126" s="40"/>
      <c r="I126" s="40"/>
      <c r="J126" s="38" t="str">
        <f t="shared" si="2"/>
        <v/>
      </c>
      <c r="K126" s="40"/>
      <c r="L126" s="39"/>
      <c r="M126" s="39"/>
      <c r="N126" s="40"/>
    </row>
    <row r="127" spans="1:14" ht="21" customHeight="1" x14ac:dyDescent="0.3">
      <c r="A127" s="38" t="str">
        <f t="shared" si="3"/>
        <v/>
      </c>
      <c r="B127" s="39"/>
      <c r="C127" s="40"/>
      <c r="D127" s="40"/>
      <c r="E127" s="40">
        <v>1</v>
      </c>
      <c r="F127" s="39"/>
      <c r="G127" s="40"/>
      <c r="H127" s="40"/>
      <c r="I127" s="40"/>
      <c r="J127" s="38" t="str">
        <f t="shared" si="2"/>
        <v/>
      </c>
      <c r="K127" s="40"/>
      <c r="L127" s="39"/>
      <c r="M127" s="39"/>
      <c r="N127" s="40"/>
    </row>
    <row r="128" spans="1:14" ht="21" customHeight="1" x14ac:dyDescent="0.3">
      <c r="A128" s="38" t="str">
        <f t="shared" si="3"/>
        <v/>
      </c>
      <c r="B128" s="39"/>
      <c r="C128" s="40"/>
      <c r="D128" s="40"/>
      <c r="E128" s="40">
        <v>1</v>
      </c>
      <c r="F128" s="39"/>
      <c r="G128" s="40"/>
      <c r="H128" s="40"/>
      <c r="I128" s="40"/>
      <c r="J128" s="38" t="str">
        <f t="shared" si="2"/>
        <v/>
      </c>
      <c r="K128" s="40"/>
      <c r="L128" s="39"/>
      <c r="M128" s="39"/>
      <c r="N128" s="40"/>
    </row>
    <row r="129" spans="1:14" ht="21" customHeight="1" x14ac:dyDescent="0.3">
      <c r="A129" s="38" t="str">
        <f t="shared" si="3"/>
        <v/>
      </c>
      <c r="B129" s="39"/>
      <c r="C129" s="40"/>
      <c r="D129" s="40"/>
      <c r="E129" s="40">
        <v>1</v>
      </c>
      <c r="F129" s="39"/>
      <c r="G129" s="40"/>
      <c r="H129" s="40"/>
      <c r="I129" s="40"/>
      <c r="J129" s="38" t="str">
        <f t="shared" si="2"/>
        <v/>
      </c>
      <c r="K129" s="40"/>
      <c r="L129" s="39"/>
      <c r="M129" s="39"/>
      <c r="N129" s="40"/>
    </row>
    <row r="130" spans="1:14" ht="21" customHeight="1" x14ac:dyDescent="0.3">
      <c r="A130" s="38" t="str">
        <f t="shared" si="3"/>
        <v/>
      </c>
      <c r="B130" s="39"/>
      <c r="C130" s="40"/>
      <c r="D130" s="40"/>
      <c r="E130" s="40">
        <v>1</v>
      </c>
      <c r="F130" s="39"/>
      <c r="G130" s="40"/>
      <c r="H130" s="40"/>
      <c r="I130" s="40"/>
      <c r="J130" s="38" t="str">
        <f t="shared" si="2"/>
        <v/>
      </c>
      <c r="K130" s="40"/>
      <c r="L130" s="39"/>
      <c r="M130" s="39"/>
      <c r="N130" s="40"/>
    </row>
    <row r="131" spans="1:14" ht="21" customHeight="1" x14ac:dyDescent="0.3">
      <c r="A131" s="38" t="str">
        <f t="shared" si="3"/>
        <v/>
      </c>
      <c r="B131" s="39"/>
      <c r="C131" s="40"/>
      <c r="D131" s="40"/>
      <c r="E131" s="40">
        <v>1</v>
      </c>
      <c r="F131" s="39"/>
      <c r="G131" s="40"/>
      <c r="H131" s="40"/>
      <c r="I131" s="40"/>
      <c r="J131" s="38" t="str">
        <f t="shared" si="2"/>
        <v/>
      </c>
      <c r="K131" s="40"/>
      <c r="L131" s="39"/>
      <c r="M131" s="39"/>
      <c r="N131" s="40"/>
    </row>
    <row r="132" spans="1:14" ht="21" customHeight="1" x14ac:dyDescent="0.3">
      <c r="A132" s="38" t="str">
        <f t="shared" si="3"/>
        <v/>
      </c>
      <c r="B132" s="39"/>
      <c r="C132" s="40"/>
      <c r="D132" s="40"/>
      <c r="E132" s="40">
        <v>1</v>
      </c>
      <c r="F132" s="39"/>
      <c r="G132" s="40"/>
      <c r="H132" s="40"/>
      <c r="I132" s="40"/>
      <c r="J132" s="38" t="str">
        <f t="shared" si="2"/>
        <v/>
      </c>
      <c r="K132" s="40"/>
      <c r="L132" s="39"/>
      <c r="M132" s="39"/>
      <c r="N132" s="40"/>
    </row>
    <row r="133" spans="1:14" ht="21" customHeight="1" x14ac:dyDescent="0.3">
      <c r="A133" s="38" t="str">
        <f t="shared" si="3"/>
        <v/>
      </c>
      <c r="B133" s="39"/>
      <c r="C133" s="40"/>
      <c r="D133" s="40"/>
      <c r="E133" s="40">
        <v>1</v>
      </c>
      <c r="F133" s="39"/>
      <c r="G133" s="40"/>
      <c r="H133" s="40"/>
      <c r="I133" s="40"/>
      <c r="J133" s="38" t="str">
        <f t="shared" si="2"/>
        <v/>
      </c>
      <c r="K133" s="40"/>
      <c r="L133" s="39"/>
      <c r="M133" s="39"/>
      <c r="N133" s="40"/>
    </row>
    <row r="134" spans="1:14" ht="21" customHeight="1" x14ac:dyDescent="0.3">
      <c r="A134" s="38" t="str">
        <f t="shared" si="3"/>
        <v/>
      </c>
      <c r="B134" s="39"/>
      <c r="C134" s="40"/>
      <c r="D134" s="40"/>
      <c r="E134" s="40">
        <v>1</v>
      </c>
      <c r="F134" s="39"/>
      <c r="G134" s="40"/>
      <c r="H134" s="40"/>
      <c r="I134" s="40"/>
      <c r="J134" s="38" t="str">
        <f t="shared" si="2"/>
        <v/>
      </c>
      <c r="K134" s="40"/>
      <c r="L134" s="39"/>
      <c r="M134" s="39"/>
      <c r="N134" s="40"/>
    </row>
    <row r="135" spans="1:14" ht="21" customHeight="1" x14ac:dyDescent="0.3">
      <c r="A135" s="38" t="str">
        <f t="shared" si="3"/>
        <v/>
      </c>
      <c r="B135" s="39"/>
      <c r="C135" s="40"/>
      <c r="D135" s="40"/>
      <c r="E135" s="40">
        <v>1</v>
      </c>
      <c r="F135" s="39"/>
      <c r="G135" s="40"/>
      <c r="H135" s="40"/>
      <c r="I135" s="40"/>
      <c r="J135" s="38" t="str">
        <f t="shared" ref="J135:J198" si="4">IF(B135="","",IF(I135="Yes",E135,0))</f>
        <v/>
      </c>
      <c r="K135" s="40"/>
      <c r="L135" s="39"/>
      <c r="M135" s="39"/>
      <c r="N135" s="40"/>
    </row>
    <row r="136" spans="1:14" ht="21" customHeight="1" x14ac:dyDescent="0.3">
      <c r="A136" s="38" t="str">
        <f t="shared" ref="A136:A199" si="5">IF(B136="","",ROW()-7)</f>
        <v/>
      </c>
      <c r="B136" s="39"/>
      <c r="C136" s="40"/>
      <c r="D136" s="40"/>
      <c r="E136" s="40">
        <v>1</v>
      </c>
      <c r="F136" s="39"/>
      <c r="G136" s="40"/>
      <c r="H136" s="40"/>
      <c r="I136" s="40"/>
      <c r="J136" s="38" t="str">
        <f t="shared" si="4"/>
        <v/>
      </c>
      <c r="K136" s="40"/>
      <c r="L136" s="39"/>
      <c r="M136" s="39"/>
      <c r="N136" s="40"/>
    </row>
    <row r="137" spans="1:14" ht="21" customHeight="1" x14ac:dyDescent="0.3">
      <c r="A137" s="38" t="str">
        <f t="shared" si="5"/>
        <v/>
      </c>
      <c r="B137" s="39"/>
      <c r="C137" s="40"/>
      <c r="D137" s="40"/>
      <c r="E137" s="40">
        <v>1</v>
      </c>
      <c r="F137" s="39"/>
      <c r="G137" s="40"/>
      <c r="H137" s="40"/>
      <c r="I137" s="40"/>
      <c r="J137" s="38" t="str">
        <f t="shared" si="4"/>
        <v/>
      </c>
      <c r="K137" s="40"/>
      <c r="L137" s="39"/>
      <c r="M137" s="39"/>
      <c r="N137" s="40"/>
    </row>
    <row r="138" spans="1:14" ht="21" customHeight="1" x14ac:dyDescent="0.3">
      <c r="A138" s="38" t="str">
        <f t="shared" si="5"/>
        <v/>
      </c>
      <c r="B138" s="39"/>
      <c r="C138" s="40"/>
      <c r="D138" s="40"/>
      <c r="E138" s="40">
        <v>1</v>
      </c>
      <c r="F138" s="39"/>
      <c r="G138" s="40"/>
      <c r="H138" s="40"/>
      <c r="I138" s="40"/>
      <c r="J138" s="38" t="str">
        <f t="shared" si="4"/>
        <v/>
      </c>
      <c r="K138" s="40"/>
      <c r="L138" s="39"/>
      <c r="M138" s="39"/>
      <c r="N138" s="40"/>
    </row>
    <row r="139" spans="1:14" ht="21" customHeight="1" x14ac:dyDescent="0.3">
      <c r="A139" s="38" t="str">
        <f t="shared" si="5"/>
        <v/>
      </c>
      <c r="B139" s="39"/>
      <c r="C139" s="40"/>
      <c r="D139" s="40"/>
      <c r="E139" s="40">
        <v>1</v>
      </c>
      <c r="F139" s="39"/>
      <c r="G139" s="40"/>
      <c r="H139" s="40"/>
      <c r="I139" s="40"/>
      <c r="J139" s="38" t="str">
        <f t="shared" si="4"/>
        <v/>
      </c>
      <c r="K139" s="40"/>
      <c r="L139" s="39"/>
      <c r="M139" s="39"/>
      <c r="N139" s="40"/>
    </row>
    <row r="140" spans="1:14" ht="21" customHeight="1" x14ac:dyDescent="0.3">
      <c r="A140" s="38" t="str">
        <f t="shared" si="5"/>
        <v/>
      </c>
      <c r="B140" s="39"/>
      <c r="C140" s="40"/>
      <c r="D140" s="40"/>
      <c r="E140" s="40">
        <v>1</v>
      </c>
      <c r="F140" s="39"/>
      <c r="G140" s="40"/>
      <c r="H140" s="40"/>
      <c r="I140" s="40"/>
      <c r="J140" s="38" t="str">
        <f t="shared" si="4"/>
        <v/>
      </c>
      <c r="K140" s="40"/>
      <c r="L140" s="39"/>
      <c r="M140" s="39"/>
      <c r="N140" s="40"/>
    </row>
    <row r="141" spans="1:14" ht="21" customHeight="1" x14ac:dyDescent="0.3">
      <c r="A141" s="38" t="str">
        <f t="shared" si="5"/>
        <v/>
      </c>
      <c r="B141" s="39"/>
      <c r="C141" s="40"/>
      <c r="D141" s="40"/>
      <c r="E141" s="40">
        <v>1</v>
      </c>
      <c r="F141" s="39"/>
      <c r="G141" s="40"/>
      <c r="H141" s="40"/>
      <c r="I141" s="40"/>
      <c r="J141" s="38" t="str">
        <f t="shared" si="4"/>
        <v/>
      </c>
      <c r="K141" s="40"/>
      <c r="L141" s="39"/>
      <c r="M141" s="39"/>
      <c r="N141" s="40"/>
    </row>
    <row r="142" spans="1:14" ht="21" customHeight="1" x14ac:dyDescent="0.3">
      <c r="A142" s="38" t="str">
        <f t="shared" si="5"/>
        <v/>
      </c>
      <c r="B142" s="39"/>
      <c r="C142" s="40"/>
      <c r="D142" s="40"/>
      <c r="E142" s="40">
        <v>1</v>
      </c>
      <c r="F142" s="39"/>
      <c r="G142" s="40"/>
      <c r="H142" s="40"/>
      <c r="I142" s="40"/>
      <c r="J142" s="38" t="str">
        <f t="shared" si="4"/>
        <v/>
      </c>
      <c r="K142" s="40"/>
      <c r="L142" s="39"/>
      <c r="M142" s="39"/>
      <c r="N142" s="40"/>
    </row>
    <row r="143" spans="1:14" ht="21" customHeight="1" x14ac:dyDescent="0.3">
      <c r="A143" s="38" t="str">
        <f t="shared" si="5"/>
        <v/>
      </c>
      <c r="B143" s="39"/>
      <c r="C143" s="40"/>
      <c r="D143" s="40"/>
      <c r="E143" s="40">
        <v>1</v>
      </c>
      <c r="F143" s="39"/>
      <c r="G143" s="40"/>
      <c r="H143" s="40"/>
      <c r="I143" s="40"/>
      <c r="J143" s="38" t="str">
        <f t="shared" si="4"/>
        <v/>
      </c>
      <c r="K143" s="40"/>
      <c r="L143" s="39"/>
      <c r="M143" s="39"/>
      <c r="N143" s="40"/>
    </row>
    <row r="144" spans="1:14" ht="21" customHeight="1" x14ac:dyDescent="0.3">
      <c r="A144" s="38" t="str">
        <f t="shared" si="5"/>
        <v/>
      </c>
      <c r="B144" s="39"/>
      <c r="C144" s="40"/>
      <c r="D144" s="40"/>
      <c r="E144" s="40">
        <v>1</v>
      </c>
      <c r="F144" s="39"/>
      <c r="G144" s="40"/>
      <c r="H144" s="40"/>
      <c r="I144" s="40"/>
      <c r="J144" s="38" t="str">
        <f t="shared" si="4"/>
        <v/>
      </c>
      <c r="K144" s="40"/>
      <c r="L144" s="39"/>
      <c r="M144" s="39"/>
      <c r="N144" s="40"/>
    </row>
    <row r="145" spans="1:14" ht="21" customHeight="1" x14ac:dyDescent="0.3">
      <c r="A145" s="38" t="str">
        <f t="shared" si="5"/>
        <v/>
      </c>
      <c r="B145" s="39"/>
      <c r="C145" s="40"/>
      <c r="D145" s="40"/>
      <c r="E145" s="40">
        <v>1</v>
      </c>
      <c r="F145" s="39"/>
      <c r="G145" s="40"/>
      <c r="H145" s="40"/>
      <c r="I145" s="40"/>
      <c r="J145" s="38" t="str">
        <f t="shared" si="4"/>
        <v/>
      </c>
      <c r="K145" s="40"/>
      <c r="L145" s="39"/>
      <c r="M145" s="39"/>
      <c r="N145" s="40"/>
    </row>
    <row r="146" spans="1:14" ht="21" customHeight="1" x14ac:dyDescent="0.3">
      <c r="A146" s="38" t="str">
        <f t="shared" si="5"/>
        <v/>
      </c>
      <c r="B146" s="39"/>
      <c r="C146" s="40"/>
      <c r="D146" s="40"/>
      <c r="E146" s="40">
        <v>1</v>
      </c>
      <c r="F146" s="39"/>
      <c r="G146" s="40"/>
      <c r="H146" s="40"/>
      <c r="I146" s="40"/>
      <c r="J146" s="38" t="str">
        <f t="shared" si="4"/>
        <v/>
      </c>
      <c r="K146" s="40"/>
      <c r="L146" s="39"/>
      <c r="M146" s="39"/>
      <c r="N146" s="40"/>
    </row>
    <row r="147" spans="1:14" ht="21" customHeight="1" x14ac:dyDescent="0.3">
      <c r="A147" s="38" t="str">
        <f t="shared" si="5"/>
        <v/>
      </c>
      <c r="B147" s="39"/>
      <c r="C147" s="40"/>
      <c r="D147" s="40"/>
      <c r="E147" s="40">
        <v>1</v>
      </c>
      <c r="F147" s="39"/>
      <c r="G147" s="40"/>
      <c r="H147" s="40"/>
      <c r="I147" s="40"/>
      <c r="J147" s="38" t="str">
        <f t="shared" si="4"/>
        <v/>
      </c>
      <c r="K147" s="40"/>
      <c r="L147" s="39"/>
      <c r="M147" s="39"/>
      <c r="N147" s="40"/>
    </row>
    <row r="148" spans="1:14" ht="21" customHeight="1" x14ac:dyDescent="0.3">
      <c r="A148" s="38" t="str">
        <f t="shared" si="5"/>
        <v/>
      </c>
      <c r="B148" s="39"/>
      <c r="C148" s="40"/>
      <c r="D148" s="40"/>
      <c r="E148" s="40">
        <v>1</v>
      </c>
      <c r="F148" s="39"/>
      <c r="G148" s="40"/>
      <c r="H148" s="40"/>
      <c r="I148" s="40"/>
      <c r="J148" s="38" t="str">
        <f t="shared" si="4"/>
        <v/>
      </c>
      <c r="K148" s="40"/>
      <c r="L148" s="39"/>
      <c r="M148" s="39"/>
      <c r="N148" s="40"/>
    </row>
    <row r="149" spans="1:14" ht="21" customHeight="1" x14ac:dyDescent="0.3">
      <c r="A149" s="38" t="str">
        <f t="shared" si="5"/>
        <v/>
      </c>
      <c r="B149" s="39"/>
      <c r="C149" s="40"/>
      <c r="D149" s="40"/>
      <c r="E149" s="40">
        <v>1</v>
      </c>
      <c r="F149" s="39"/>
      <c r="G149" s="40"/>
      <c r="H149" s="40"/>
      <c r="I149" s="40"/>
      <c r="J149" s="38" t="str">
        <f t="shared" si="4"/>
        <v/>
      </c>
      <c r="K149" s="40"/>
      <c r="L149" s="39"/>
      <c r="M149" s="39"/>
      <c r="N149" s="40"/>
    </row>
    <row r="150" spans="1:14" ht="21" customHeight="1" x14ac:dyDescent="0.3">
      <c r="A150" s="38" t="str">
        <f t="shared" si="5"/>
        <v/>
      </c>
      <c r="B150" s="39"/>
      <c r="C150" s="40"/>
      <c r="D150" s="40"/>
      <c r="E150" s="40">
        <v>1</v>
      </c>
      <c r="F150" s="39"/>
      <c r="G150" s="40"/>
      <c r="H150" s="40"/>
      <c r="I150" s="40"/>
      <c r="J150" s="38" t="str">
        <f t="shared" si="4"/>
        <v/>
      </c>
      <c r="K150" s="40"/>
      <c r="L150" s="39"/>
      <c r="M150" s="39"/>
      <c r="N150" s="40"/>
    </row>
    <row r="151" spans="1:14" ht="21" customHeight="1" x14ac:dyDescent="0.3">
      <c r="A151" s="38" t="str">
        <f t="shared" si="5"/>
        <v/>
      </c>
      <c r="B151" s="39"/>
      <c r="C151" s="40"/>
      <c r="D151" s="40"/>
      <c r="E151" s="40">
        <v>1</v>
      </c>
      <c r="F151" s="39"/>
      <c r="G151" s="40"/>
      <c r="H151" s="40"/>
      <c r="I151" s="40"/>
      <c r="J151" s="38" t="str">
        <f t="shared" si="4"/>
        <v/>
      </c>
      <c r="K151" s="40"/>
      <c r="L151" s="39"/>
      <c r="M151" s="39"/>
      <c r="N151" s="40"/>
    </row>
    <row r="152" spans="1:14" ht="21" customHeight="1" x14ac:dyDescent="0.3">
      <c r="A152" s="38" t="str">
        <f t="shared" si="5"/>
        <v/>
      </c>
      <c r="B152" s="39"/>
      <c r="C152" s="40"/>
      <c r="D152" s="40"/>
      <c r="E152" s="40">
        <v>1</v>
      </c>
      <c r="F152" s="39"/>
      <c r="G152" s="40"/>
      <c r="H152" s="40"/>
      <c r="I152" s="40"/>
      <c r="J152" s="38" t="str">
        <f t="shared" si="4"/>
        <v/>
      </c>
      <c r="K152" s="40"/>
      <c r="L152" s="39"/>
      <c r="M152" s="39"/>
      <c r="N152" s="40"/>
    </row>
    <row r="153" spans="1:14" ht="21" customHeight="1" x14ac:dyDescent="0.3">
      <c r="A153" s="38" t="str">
        <f t="shared" si="5"/>
        <v/>
      </c>
      <c r="B153" s="39"/>
      <c r="C153" s="40"/>
      <c r="D153" s="40"/>
      <c r="E153" s="40">
        <v>1</v>
      </c>
      <c r="F153" s="39"/>
      <c r="G153" s="40"/>
      <c r="H153" s="40"/>
      <c r="I153" s="40"/>
      <c r="J153" s="38" t="str">
        <f t="shared" si="4"/>
        <v/>
      </c>
      <c r="K153" s="40"/>
      <c r="L153" s="39"/>
      <c r="M153" s="39"/>
      <c r="N153" s="40"/>
    </row>
    <row r="154" spans="1:14" ht="21" customHeight="1" x14ac:dyDescent="0.3">
      <c r="A154" s="38" t="str">
        <f t="shared" si="5"/>
        <v/>
      </c>
      <c r="B154" s="39"/>
      <c r="C154" s="40"/>
      <c r="D154" s="40"/>
      <c r="E154" s="40">
        <v>1</v>
      </c>
      <c r="F154" s="39"/>
      <c r="G154" s="40"/>
      <c r="H154" s="40"/>
      <c r="I154" s="40"/>
      <c r="J154" s="38" t="str">
        <f t="shared" si="4"/>
        <v/>
      </c>
      <c r="K154" s="40"/>
      <c r="L154" s="39"/>
      <c r="M154" s="39"/>
      <c r="N154" s="40"/>
    </row>
    <row r="155" spans="1:14" ht="21" customHeight="1" x14ac:dyDescent="0.3">
      <c r="A155" s="38" t="str">
        <f t="shared" si="5"/>
        <v/>
      </c>
      <c r="B155" s="39"/>
      <c r="C155" s="40"/>
      <c r="D155" s="40"/>
      <c r="E155" s="40">
        <v>1</v>
      </c>
      <c r="F155" s="39"/>
      <c r="G155" s="40"/>
      <c r="H155" s="40"/>
      <c r="I155" s="40"/>
      <c r="J155" s="38" t="str">
        <f t="shared" si="4"/>
        <v/>
      </c>
      <c r="K155" s="40"/>
      <c r="L155" s="39"/>
      <c r="M155" s="39"/>
      <c r="N155" s="40"/>
    </row>
    <row r="156" spans="1:14" ht="21" customHeight="1" x14ac:dyDescent="0.3">
      <c r="A156" s="38" t="str">
        <f t="shared" si="5"/>
        <v/>
      </c>
      <c r="B156" s="39"/>
      <c r="C156" s="40"/>
      <c r="D156" s="40"/>
      <c r="E156" s="40">
        <v>1</v>
      </c>
      <c r="F156" s="39"/>
      <c r="G156" s="40"/>
      <c r="H156" s="40"/>
      <c r="I156" s="40"/>
      <c r="J156" s="38" t="str">
        <f t="shared" si="4"/>
        <v/>
      </c>
      <c r="K156" s="40"/>
      <c r="L156" s="39"/>
      <c r="M156" s="39"/>
      <c r="N156" s="40"/>
    </row>
    <row r="157" spans="1:14" ht="21" customHeight="1" x14ac:dyDescent="0.3">
      <c r="A157" s="38" t="str">
        <f t="shared" si="5"/>
        <v/>
      </c>
      <c r="B157" s="39"/>
      <c r="C157" s="40"/>
      <c r="D157" s="40"/>
      <c r="E157" s="40">
        <v>1</v>
      </c>
      <c r="F157" s="39"/>
      <c r="G157" s="40"/>
      <c r="H157" s="40"/>
      <c r="I157" s="40"/>
      <c r="J157" s="38" t="str">
        <f t="shared" si="4"/>
        <v/>
      </c>
      <c r="K157" s="40"/>
      <c r="L157" s="39"/>
      <c r="M157" s="39"/>
      <c r="N157" s="40"/>
    </row>
    <row r="158" spans="1:14" ht="21" customHeight="1" x14ac:dyDescent="0.3">
      <c r="A158" s="38" t="str">
        <f t="shared" si="5"/>
        <v/>
      </c>
      <c r="B158" s="39"/>
      <c r="C158" s="40"/>
      <c r="D158" s="40"/>
      <c r="E158" s="40">
        <v>1</v>
      </c>
      <c r="F158" s="39"/>
      <c r="G158" s="40"/>
      <c r="H158" s="40"/>
      <c r="I158" s="40"/>
      <c r="J158" s="38" t="str">
        <f t="shared" si="4"/>
        <v/>
      </c>
      <c r="K158" s="40"/>
      <c r="L158" s="39"/>
      <c r="M158" s="39"/>
      <c r="N158" s="40"/>
    </row>
    <row r="159" spans="1:14" ht="21" customHeight="1" x14ac:dyDescent="0.3">
      <c r="A159" s="38" t="str">
        <f t="shared" si="5"/>
        <v/>
      </c>
      <c r="B159" s="39"/>
      <c r="C159" s="40"/>
      <c r="D159" s="40"/>
      <c r="E159" s="40">
        <v>1</v>
      </c>
      <c r="F159" s="39"/>
      <c r="G159" s="40"/>
      <c r="H159" s="40"/>
      <c r="I159" s="40"/>
      <c r="J159" s="38" t="str">
        <f t="shared" si="4"/>
        <v/>
      </c>
      <c r="K159" s="40"/>
      <c r="L159" s="39"/>
      <c r="M159" s="39"/>
      <c r="N159" s="40"/>
    </row>
    <row r="160" spans="1:14" ht="21" customHeight="1" x14ac:dyDescent="0.3">
      <c r="A160" s="38" t="str">
        <f t="shared" si="5"/>
        <v/>
      </c>
      <c r="B160" s="39"/>
      <c r="C160" s="40"/>
      <c r="D160" s="40"/>
      <c r="E160" s="40">
        <v>1</v>
      </c>
      <c r="F160" s="39"/>
      <c r="G160" s="40"/>
      <c r="H160" s="40"/>
      <c r="I160" s="40"/>
      <c r="J160" s="38" t="str">
        <f t="shared" si="4"/>
        <v/>
      </c>
      <c r="K160" s="40"/>
      <c r="L160" s="39"/>
      <c r="M160" s="39"/>
      <c r="N160" s="40"/>
    </row>
    <row r="161" spans="1:14" ht="21" customHeight="1" x14ac:dyDescent="0.3">
      <c r="A161" s="38" t="str">
        <f t="shared" si="5"/>
        <v/>
      </c>
      <c r="B161" s="39"/>
      <c r="C161" s="40"/>
      <c r="D161" s="40"/>
      <c r="E161" s="40">
        <v>1</v>
      </c>
      <c r="F161" s="39"/>
      <c r="G161" s="40"/>
      <c r="H161" s="40"/>
      <c r="I161" s="40"/>
      <c r="J161" s="38" t="str">
        <f t="shared" si="4"/>
        <v/>
      </c>
      <c r="K161" s="40"/>
      <c r="L161" s="39"/>
      <c r="M161" s="39"/>
      <c r="N161" s="40"/>
    </row>
    <row r="162" spans="1:14" ht="21" customHeight="1" x14ac:dyDescent="0.3">
      <c r="A162" s="38" t="str">
        <f t="shared" si="5"/>
        <v/>
      </c>
      <c r="B162" s="39"/>
      <c r="C162" s="40"/>
      <c r="D162" s="40"/>
      <c r="E162" s="40">
        <v>1</v>
      </c>
      <c r="F162" s="39"/>
      <c r="G162" s="40"/>
      <c r="H162" s="40"/>
      <c r="I162" s="40"/>
      <c r="J162" s="38" t="str">
        <f t="shared" si="4"/>
        <v/>
      </c>
      <c r="K162" s="40"/>
      <c r="L162" s="39"/>
      <c r="M162" s="39"/>
      <c r="N162" s="40"/>
    </row>
    <row r="163" spans="1:14" ht="21" customHeight="1" x14ac:dyDescent="0.3">
      <c r="A163" s="38" t="str">
        <f t="shared" si="5"/>
        <v/>
      </c>
      <c r="B163" s="39"/>
      <c r="C163" s="40"/>
      <c r="D163" s="40"/>
      <c r="E163" s="40">
        <v>1</v>
      </c>
      <c r="F163" s="39"/>
      <c r="G163" s="40"/>
      <c r="H163" s="40"/>
      <c r="I163" s="40"/>
      <c r="J163" s="38" t="str">
        <f t="shared" si="4"/>
        <v/>
      </c>
      <c r="K163" s="40"/>
      <c r="L163" s="39"/>
      <c r="M163" s="39"/>
      <c r="N163" s="40"/>
    </row>
    <row r="164" spans="1:14" ht="21" customHeight="1" x14ac:dyDescent="0.3">
      <c r="A164" s="38" t="str">
        <f t="shared" si="5"/>
        <v/>
      </c>
      <c r="B164" s="39"/>
      <c r="C164" s="40"/>
      <c r="D164" s="40"/>
      <c r="E164" s="40">
        <v>1</v>
      </c>
      <c r="F164" s="39"/>
      <c r="G164" s="40"/>
      <c r="H164" s="40"/>
      <c r="I164" s="40"/>
      <c r="J164" s="38" t="str">
        <f t="shared" si="4"/>
        <v/>
      </c>
      <c r="K164" s="40"/>
      <c r="L164" s="39"/>
      <c r="M164" s="39"/>
      <c r="N164" s="40"/>
    </row>
    <row r="165" spans="1:14" ht="21" customHeight="1" x14ac:dyDescent="0.3">
      <c r="A165" s="38" t="str">
        <f t="shared" si="5"/>
        <v/>
      </c>
      <c r="B165" s="39"/>
      <c r="C165" s="40"/>
      <c r="D165" s="40"/>
      <c r="E165" s="40">
        <v>1</v>
      </c>
      <c r="F165" s="39"/>
      <c r="G165" s="40"/>
      <c r="H165" s="40"/>
      <c r="I165" s="40"/>
      <c r="J165" s="38" t="str">
        <f t="shared" si="4"/>
        <v/>
      </c>
      <c r="K165" s="40"/>
      <c r="L165" s="39"/>
      <c r="M165" s="39"/>
      <c r="N165" s="40"/>
    </row>
    <row r="166" spans="1:14" ht="21" customHeight="1" x14ac:dyDescent="0.3">
      <c r="A166" s="38" t="str">
        <f t="shared" si="5"/>
        <v/>
      </c>
      <c r="B166" s="39"/>
      <c r="C166" s="40"/>
      <c r="D166" s="40"/>
      <c r="E166" s="40">
        <v>1</v>
      </c>
      <c r="F166" s="39"/>
      <c r="G166" s="40"/>
      <c r="H166" s="40"/>
      <c r="I166" s="40"/>
      <c r="J166" s="38" t="str">
        <f t="shared" si="4"/>
        <v/>
      </c>
      <c r="K166" s="40"/>
      <c r="L166" s="39"/>
      <c r="M166" s="39"/>
      <c r="N166" s="40"/>
    </row>
    <row r="167" spans="1:14" ht="21" customHeight="1" x14ac:dyDescent="0.3">
      <c r="A167" s="38" t="str">
        <f t="shared" si="5"/>
        <v/>
      </c>
      <c r="B167" s="39"/>
      <c r="C167" s="40"/>
      <c r="D167" s="40"/>
      <c r="E167" s="40">
        <v>1</v>
      </c>
      <c r="F167" s="39"/>
      <c r="G167" s="40"/>
      <c r="H167" s="40"/>
      <c r="I167" s="40"/>
      <c r="J167" s="38" t="str">
        <f t="shared" si="4"/>
        <v/>
      </c>
      <c r="K167" s="40"/>
      <c r="L167" s="39"/>
      <c r="M167" s="39"/>
      <c r="N167" s="40"/>
    </row>
    <row r="168" spans="1:14" ht="21" customHeight="1" x14ac:dyDescent="0.3">
      <c r="A168" s="38" t="str">
        <f t="shared" si="5"/>
        <v/>
      </c>
      <c r="B168" s="39"/>
      <c r="C168" s="40"/>
      <c r="D168" s="40"/>
      <c r="E168" s="40">
        <v>1</v>
      </c>
      <c r="F168" s="39"/>
      <c r="G168" s="40"/>
      <c r="H168" s="40"/>
      <c r="I168" s="40"/>
      <c r="J168" s="38" t="str">
        <f t="shared" si="4"/>
        <v/>
      </c>
      <c r="K168" s="40"/>
      <c r="L168" s="39"/>
      <c r="M168" s="39"/>
      <c r="N168" s="40"/>
    </row>
    <row r="169" spans="1:14" ht="21" customHeight="1" x14ac:dyDescent="0.3">
      <c r="A169" s="38" t="str">
        <f t="shared" si="5"/>
        <v/>
      </c>
      <c r="B169" s="39"/>
      <c r="C169" s="40"/>
      <c r="D169" s="40"/>
      <c r="E169" s="40">
        <v>1</v>
      </c>
      <c r="F169" s="39"/>
      <c r="G169" s="40"/>
      <c r="H169" s="40"/>
      <c r="I169" s="40"/>
      <c r="J169" s="38" t="str">
        <f t="shared" si="4"/>
        <v/>
      </c>
      <c r="K169" s="40"/>
      <c r="L169" s="39"/>
      <c r="M169" s="39"/>
      <c r="N169" s="40"/>
    </row>
    <row r="170" spans="1:14" ht="21" customHeight="1" x14ac:dyDescent="0.3">
      <c r="A170" s="38" t="str">
        <f t="shared" si="5"/>
        <v/>
      </c>
      <c r="B170" s="39"/>
      <c r="C170" s="40"/>
      <c r="D170" s="40"/>
      <c r="E170" s="40">
        <v>1</v>
      </c>
      <c r="F170" s="39"/>
      <c r="G170" s="40"/>
      <c r="H170" s="40"/>
      <c r="I170" s="40"/>
      <c r="J170" s="38" t="str">
        <f t="shared" si="4"/>
        <v/>
      </c>
      <c r="K170" s="40"/>
      <c r="L170" s="39"/>
      <c r="M170" s="39"/>
      <c r="N170" s="40"/>
    </row>
    <row r="171" spans="1:14" ht="21" customHeight="1" x14ac:dyDescent="0.3">
      <c r="A171" s="38" t="str">
        <f t="shared" si="5"/>
        <v/>
      </c>
      <c r="B171" s="39"/>
      <c r="C171" s="40"/>
      <c r="D171" s="40"/>
      <c r="E171" s="40">
        <v>1</v>
      </c>
      <c r="F171" s="39"/>
      <c r="G171" s="40"/>
      <c r="H171" s="40"/>
      <c r="I171" s="40"/>
      <c r="J171" s="38" t="str">
        <f t="shared" si="4"/>
        <v/>
      </c>
      <c r="K171" s="40"/>
      <c r="L171" s="39"/>
      <c r="M171" s="39"/>
      <c r="N171" s="40"/>
    </row>
    <row r="172" spans="1:14" ht="21" customHeight="1" x14ac:dyDescent="0.3">
      <c r="A172" s="38" t="str">
        <f t="shared" si="5"/>
        <v/>
      </c>
      <c r="B172" s="39"/>
      <c r="C172" s="40"/>
      <c r="D172" s="40"/>
      <c r="E172" s="40">
        <v>1</v>
      </c>
      <c r="F172" s="39"/>
      <c r="G172" s="40"/>
      <c r="H172" s="40"/>
      <c r="I172" s="40"/>
      <c r="J172" s="38" t="str">
        <f t="shared" si="4"/>
        <v/>
      </c>
      <c r="K172" s="40"/>
      <c r="L172" s="39"/>
      <c r="M172" s="39"/>
      <c r="N172" s="40"/>
    </row>
    <row r="173" spans="1:14" ht="21" customHeight="1" x14ac:dyDescent="0.3">
      <c r="A173" s="38" t="str">
        <f t="shared" si="5"/>
        <v/>
      </c>
      <c r="B173" s="39"/>
      <c r="C173" s="40"/>
      <c r="D173" s="40"/>
      <c r="E173" s="40">
        <v>1</v>
      </c>
      <c r="F173" s="39"/>
      <c r="G173" s="40"/>
      <c r="H173" s="40"/>
      <c r="I173" s="40"/>
      <c r="J173" s="38" t="str">
        <f t="shared" si="4"/>
        <v/>
      </c>
      <c r="K173" s="40"/>
      <c r="L173" s="39"/>
      <c r="M173" s="39"/>
      <c r="N173" s="40"/>
    </row>
    <row r="174" spans="1:14" ht="21" customHeight="1" x14ac:dyDescent="0.3">
      <c r="A174" s="38" t="str">
        <f t="shared" si="5"/>
        <v/>
      </c>
      <c r="B174" s="39"/>
      <c r="C174" s="40"/>
      <c r="D174" s="40"/>
      <c r="E174" s="40">
        <v>1</v>
      </c>
      <c r="F174" s="39"/>
      <c r="G174" s="40"/>
      <c r="H174" s="40"/>
      <c r="I174" s="40"/>
      <c r="J174" s="38" t="str">
        <f t="shared" si="4"/>
        <v/>
      </c>
      <c r="K174" s="40"/>
      <c r="L174" s="39"/>
      <c r="M174" s="39"/>
      <c r="N174" s="40"/>
    </row>
    <row r="175" spans="1:14" ht="21" customHeight="1" x14ac:dyDescent="0.3">
      <c r="A175" s="38" t="str">
        <f t="shared" si="5"/>
        <v/>
      </c>
      <c r="B175" s="39"/>
      <c r="C175" s="40"/>
      <c r="D175" s="40"/>
      <c r="E175" s="40">
        <v>1</v>
      </c>
      <c r="F175" s="39"/>
      <c r="G175" s="40"/>
      <c r="H175" s="40"/>
      <c r="I175" s="40"/>
      <c r="J175" s="38" t="str">
        <f t="shared" si="4"/>
        <v/>
      </c>
      <c r="K175" s="40"/>
      <c r="L175" s="39"/>
      <c r="M175" s="39"/>
      <c r="N175" s="40"/>
    </row>
    <row r="176" spans="1:14" ht="21" customHeight="1" x14ac:dyDescent="0.3">
      <c r="A176" s="38" t="str">
        <f t="shared" si="5"/>
        <v/>
      </c>
      <c r="B176" s="39"/>
      <c r="C176" s="40"/>
      <c r="D176" s="40"/>
      <c r="E176" s="40">
        <v>1</v>
      </c>
      <c r="F176" s="39"/>
      <c r="G176" s="40"/>
      <c r="H176" s="40"/>
      <c r="I176" s="40"/>
      <c r="J176" s="38" t="str">
        <f t="shared" si="4"/>
        <v/>
      </c>
      <c r="K176" s="40"/>
      <c r="L176" s="39"/>
      <c r="M176" s="39"/>
      <c r="N176" s="40"/>
    </row>
    <row r="177" spans="1:14" ht="21" customHeight="1" x14ac:dyDescent="0.3">
      <c r="A177" s="38" t="str">
        <f t="shared" si="5"/>
        <v/>
      </c>
      <c r="B177" s="39"/>
      <c r="C177" s="40"/>
      <c r="D177" s="40"/>
      <c r="E177" s="40">
        <v>1</v>
      </c>
      <c r="F177" s="39"/>
      <c r="G177" s="40"/>
      <c r="H177" s="40"/>
      <c r="I177" s="40"/>
      <c r="J177" s="38" t="str">
        <f t="shared" si="4"/>
        <v/>
      </c>
      <c r="K177" s="40"/>
      <c r="L177" s="39"/>
      <c r="M177" s="39"/>
      <c r="N177" s="40"/>
    </row>
    <row r="178" spans="1:14" ht="21" customHeight="1" x14ac:dyDescent="0.3">
      <c r="A178" s="38" t="str">
        <f t="shared" si="5"/>
        <v/>
      </c>
      <c r="B178" s="39"/>
      <c r="C178" s="40"/>
      <c r="D178" s="40"/>
      <c r="E178" s="40">
        <v>1</v>
      </c>
      <c r="F178" s="39"/>
      <c r="G178" s="40"/>
      <c r="H178" s="40"/>
      <c r="I178" s="40"/>
      <c r="J178" s="38" t="str">
        <f t="shared" si="4"/>
        <v/>
      </c>
      <c r="K178" s="40"/>
      <c r="L178" s="39"/>
      <c r="M178" s="39"/>
      <c r="N178" s="40"/>
    </row>
    <row r="179" spans="1:14" ht="21" customHeight="1" x14ac:dyDescent="0.3">
      <c r="A179" s="38" t="str">
        <f t="shared" si="5"/>
        <v/>
      </c>
      <c r="B179" s="39"/>
      <c r="C179" s="40"/>
      <c r="D179" s="40"/>
      <c r="E179" s="40">
        <v>1</v>
      </c>
      <c r="F179" s="39"/>
      <c r="G179" s="40"/>
      <c r="H179" s="40"/>
      <c r="I179" s="40"/>
      <c r="J179" s="38" t="str">
        <f t="shared" si="4"/>
        <v/>
      </c>
      <c r="K179" s="40"/>
      <c r="L179" s="39"/>
      <c r="M179" s="39"/>
      <c r="N179" s="40"/>
    </row>
    <row r="180" spans="1:14" ht="21" customHeight="1" x14ac:dyDescent="0.3">
      <c r="A180" s="38" t="str">
        <f t="shared" si="5"/>
        <v/>
      </c>
      <c r="B180" s="39"/>
      <c r="C180" s="40"/>
      <c r="D180" s="40"/>
      <c r="E180" s="40">
        <v>1</v>
      </c>
      <c r="F180" s="39"/>
      <c r="G180" s="40"/>
      <c r="H180" s="40"/>
      <c r="I180" s="40"/>
      <c r="J180" s="38" t="str">
        <f t="shared" si="4"/>
        <v/>
      </c>
      <c r="K180" s="40"/>
      <c r="L180" s="39"/>
      <c r="M180" s="39"/>
      <c r="N180" s="40"/>
    </row>
    <row r="181" spans="1:14" ht="21" customHeight="1" x14ac:dyDescent="0.3">
      <c r="A181" s="38" t="str">
        <f t="shared" si="5"/>
        <v/>
      </c>
      <c r="B181" s="39"/>
      <c r="C181" s="40"/>
      <c r="D181" s="40"/>
      <c r="E181" s="40">
        <v>1</v>
      </c>
      <c r="F181" s="39"/>
      <c r="G181" s="40"/>
      <c r="H181" s="40"/>
      <c r="I181" s="40"/>
      <c r="J181" s="38" t="str">
        <f t="shared" si="4"/>
        <v/>
      </c>
      <c r="K181" s="40"/>
      <c r="L181" s="39"/>
      <c r="M181" s="39"/>
      <c r="N181" s="40"/>
    </row>
    <row r="182" spans="1:14" ht="21" customHeight="1" x14ac:dyDescent="0.3">
      <c r="A182" s="38" t="str">
        <f t="shared" si="5"/>
        <v/>
      </c>
      <c r="B182" s="39"/>
      <c r="C182" s="40"/>
      <c r="D182" s="40"/>
      <c r="E182" s="40">
        <v>1</v>
      </c>
      <c r="F182" s="39"/>
      <c r="G182" s="40"/>
      <c r="H182" s="40"/>
      <c r="I182" s="40"/>
      <c r="J182" s="38" t="str">
        <f t="shared" si="4"/>
        <v/>
      </c>
      <c r="K182" s="40"/>
      <c r="L182" s="39"/>
      <c r="M182" s="39"/>
      <c r="N182" s="40"/>
    </row>
    <row r="183" spans="1:14" ht="21" customHeight="1" x14ac:dyDescent="0.3">
      <c r="A183" s="38" t="str">
        <f t="shared" si="5"/>
        <v/>
      </c>
      <c r="B183" s="39"/>
      <c r="C183" s="40"/>
      <c r="D183" s="40"/>
      <c r="E183" s="40">
        <v>1</v>
      </c>
      <c r="F183" s="39"/>
      <c r="G183" s="40"/>
      <c r="H183" s="40"/>
      <c r="I183" s="40"/>
      <c r="J183" s="38" t="str">
        <f t="shared" si="4"/>
        <v/>
      </c>
      <c r="K183" s="40"/>
      <c r="L183" s="39"/>
      <c r="M183" s="39"/>
      <c r="N183" s="40"/>
    </row>
    <row r="184" spans="1:14" ht="21" customHeight="1" x14ac:dyDescent="0.3">
      <c r="A184" s="38" t="str">
        <f t="shared" si="5"/>
        <v/>
      </c>
      <c r="B184" s="39"/>
      <c r="C184" s="40"/>
      <c r="D184" s="40"/>
      <c r="E184" s="40">
        <v>1</v>
      </c>
      <c r="F184" s="39"/>
      <c r="G184" s="40"/>
      <c r="H184" s="40"/>
      <c r="I184" s="40"/>
      <c r="J184" s="38" t="str">
        <f t="shared" si="4"/>
        <v/>
      </c>
      <c r="K184" s="40"/>
      <c r="L184" s="39"/>
      <c r="M184" s="39"/>
      <c r="N184" s="40"/>
    </row>
    <row r="185" spans="1:14" ht="21" customHeight="1" x14ac:dyDescent="0.3">
      <c r="A185" s="38" t="str">
        <f t="shared" si="5"/>
        <v/>
      </c>
      <c r="B185" s="39"/>
      <c r="C185" s="40"/>
      <c r="D185" s="40"/>
      <c r="E185" s="40">
        <v>1</v>
      </c>
      <c r="F185" s="39"/>
      <c r="G185" s="40"/>
      <c r="H185" s="40"/>
      <c r="I185" s="40"/>
      <c r="J185" s="38" t="str">
        <f t="shared" si="4"/>
        <v/>
      </c>
      <c r="K185" s="40"/>
      <c r="L185" s="39"/>
      <c r="M185" s="39"/>
      <c r="N185" s="40"/>
    </row>
    <row r="186" spans="1:14" ht="21" customHeight="1" x14ac:dyDescent="0.3">
      <c r="A186" s="38" t="str">
        <f t="shared" si="5"/>
        <v/>
      </c>
      <c r="B186" s="39"/>
      <c r="C186" s="40"/>
      <c r="D186" s="40"/>
      <c r="E186" s="40">
        <v>1</v>
      </c>
      <c r="F186" s="39"/>
      <c r="G186" s="40"/>
      <c r="H186" s="40"/>
      <c r="I186" s="40"/>
      <c r="J186" s="38" t="str">
        <f t="shared" si="4"/>
        <v/>
      </c>
      <c r="K186" s="40"/>
      <c r="L186" s="39"/>
      <c r="M186" s="39"/>
      <c r="N186" s="40"/>
    </row>
    <row r="187" spans="1:14" ht="21" customHeight="1" x14ac:dyDescent="0.3">
      <c r="A187" s="38" t="str">
        <f t="shared" si="5"/>
        <v/>
      </c>
      <c r="B187" s="39"/>
      <c r="C187" s="40"/>
      <c r="D187" s="40"/>
      <c r="E187" s="40">
        <v>1</v>
      </c>
      <c r="F187" s="39"/>
      <c r="G187" s="40"/>
      <c r="H187" s="40"/>
      <c r="I187" s="40"/>
      <c r="J187" s="38" t="str">
        <f t="shared" si="4"/>
        <v/>
      </c>
      <c r="K187" s="40"/>
      <c r="L187" s="39"/>
      <c r="M187" s="39"/>
      <c r="N187" s="40"/>
    </row>
    <row r="188" spans="1:14" ht="21" customHeight="1" x14ac:dyDescent="0.3">
      <c r="A188" s="38" t="str">
        <f t="shared" si="5"/>
        <v/>
      </c>
      <c r="B188" s="39"/>
      <c r="C188" s="40"/>
      <c r="D188" s="40"/>
      <c r="E188" s="40">
        <v>1</v>
      </c>
      <c r="F188" s="39"/>
      <c r="G188" s="40"/>
      <c r="H188" s="40"/>
      <c r="I188" s="40"/>
      <c r="J188" s="38" t="str">
        <f t="shared" si="4"/>
        <v/>
      </c>
      <c r="K188" s="40"/>
      <c r="L188" s="39"/>
      <c r="M188" s="39"/>
      <c r="N188" s="40"/>
    </row>
    <row r="189" spans="1:14" ht="21" customHeight="1" x14ac:dyDescent="0.3">
      <c r="A189" s="38" t="str">
        <f t="shared" si="5"/>
        <v/>
      </c>
      <c r="B189" s="39"/>
      <c r="C189" s="40"/>
      <c r="D189" s="40"/>
      <c r="E189" s="40">
        <v>1</v>
      </c>
      <c r="F189" s="39"/>
      <c r="G189" s="40"/>
      <c r="H189" s="40"/>
      <c r="I189" s="40"/>
      <c r="J189" s="38" t="str">
        <f t="shared" si="4"/>
        <v/>
      </c>
      <c r="K189" s="40"/>
      <c r="L189" s="39"/>
      <c r="M189" s="39"/>
      <c r="N189" s="40"/>
    </row>
    <row r="190" spans="1:14" ht="21" customHeight="1" x14ac:dyDescent="0.3">
      <c r="A190" s="38" t="str">
        <f t="shared" si="5"/>
        <v/>
      </c>
      <c r="B190" s="39"/>
      <c r="C190" s="40"/>
      <c r="D190" s="40"/>
      <c r="E190" s="40">
        <v>1</v>
      </c>
      <c r="F190" s="39"/>
      <c r="G190" s="40"/>
      <c r="H190" s="40"/>
      <c r="I190" s="40"/>
      <c r="J190" s="38" t="str">
        <f t="shared" si="4"/>
        <v/>
      </c>
      <c r="K190" s="40"/>
      <c r="L190" s="39"/>
      <c r="M190" s="39"/>
      <c r="N190" s="40"/>
    </row>
    <row r="191" spans="1:14" ht="21" customHeight="1" x14ac:dyDescent="0.3">
      <c r="A191" s="38" t="str">
        <f t="shared" si="5"/>
        <v/>
      </c>
      <c r="B191" s="39"/>
      <c r="C191" s="40"/>
      <c r="D191" s="40"/>
      <c r="E191" s="40">
        <v>1</v>
      </c>
      <c r="F191" s="39"/>
      <c r="G191" s="40"/>
      <c r="H191" s="40"/>
      <c r="I191" s="40"/>
      <c r="J191" s="38" t="str">
        <f t="shared" si="4"/>
        <v/>
      </c>
      <c r="K191" s="40"/>
      <c r="L191" s="39"/>
      <c r="M191" s="39"/>
      <c r="N191" s="40"/>
    </row>
    <row r="192" spans="1:14" ht="21" customHeight="1" x14ac:dyDescent="0.3">
      <c r="A192" s="38" t="str">
        <f t="shared" si="5"/>
        <v/>
      </c>
      <c r="B192" s="39"/>
      <c r="C192" s="40"/>
      <c r="D192" s="40"/>
      <c r="E192" s="40">
        <v>1</v>
      </c>
      <c r="F192" s="39"/>
      <c r="G192" s="40"/>
      <c r="H192" s="40"/>
      <c r="I192" s="40"/>
      <c r="J192" s="38" t="str">
        <f t="shared" si="4"/>
        <v/>
      </c>
      <c r="K192" s="40"/>
      <c r="L192" s="39"/>
      <c r="M192" s="39"/>
      <c r="N192" s="40"/>
    </row>
    <row r="193" spans="1:14" ht="21" customHeight="1" x14ac:dyDescent="0.3">
      <c r="A193" s="38" t="str">
        <f t="shared" si="5"/>
        <v/>
      </c>
      <c r="B193" s="39"/>
      <c r="C193" s="40"/>
      <c r="D193" s="40"/>
      <c r="E193" s="40">
        <v>1</v>
      </c>
      <c r="F193" s="39"/>
      <c r="G193" s="40"/>
      <c r="H193" s="40"/>
      <c r="I193" s="40"/>
      <c r="J193" s="38" t="str">
        <f t="shared" si="4"/>
        <v/>
      </c>
      <c r="K193" s="40"/>
      <c r="L193" s="39"/>
      <c r="M193" s="39"/>
      <c r="N193" s="40"/>
    </row>
    <row r="194" spans="1:14" ht="21" customHeight="1" x14ac:dyDescent="0.3">
      <c r="A194" s="38" t="str">
        <f t="shared" si="5"/>
        <v/>
      </c>
      <c r="B194" s="39"/>
      <c r="C194" s="40"/>
      <c r="D194" s="40"/>
      <c r="E194" s="40">
        <v>1</v>
      </c>
      <c r="F194" s="39"/>
      <c r="G194" s="40"/>
      <c r="H194" s="40"/>
      <c r="I194" s="40"/>
      <c r="J194" s="38" t="str">
        <f t="shared" si="4"/>
        <v/>
      </c>
      <c r="K194" s="40"/>
      <c r="L194" s="39"/>
      <c r="M194" s="39"/>
      <c r="N194" s="40"/>
    </row>
    <row r="195" spans="1:14" ht="21" customHeight="1" x14ac:dyDescent="0.3">
      <c r="A195" s="38" t="str">
        <f t="shared" si="5"/>
        <v/>
      </c>
      <c r="B195" s="39"/>
      <c r="C195" s="40"/>
      <c r="D195" s="40"/>
      <c r="E195" s="40">
        <v>1</v>
      </c>
      <c r="F195" s="39"/>
      <c r="G195" s="40"/>
      <c r="H195" s="40"/>
      <c r="I195" s="40"/>
      <c r="J195" s="38" t="str">
        <f t="shared" si="4"/>
        <v/>
      </c>
      <c r="K195" s="40"/>
      <c r="L195" s="39"/>
      <c r="M195" s="39"/>
      <c r="N195" s="40"/>
    </row>
    <row r="196" spans="1:14" ht="21" customHeight="1" x14ac:dyDescent="0.3">
      <c r="A196" s="38" t="str">
        <f t="shared" si="5"/>
        <v/>
      </c>
      <c r="B196" s="39"/>
      <c r="C196" s="40"/>
      <c r="D196" s="40"/>
      <c r="E196" s="40">
        <v>1</v>
      </c>
      <c r="F196" s="39"/>
      <c r="G196" s="40"/>
      <c r="H196" s="40"/>
      <c r="I196" s="40"/>
      <c r="J196" s="38" t="str">
        <f t="shared" si="4"/>
        <v/>
      </c>
      <c r="K196" s="40"/>
      <c r="L196" s="39"/>
      <c r="M196" s="39"/>
      <c r="N196" s="40"/>
    </row>
    <row r="197" spans="1:14" ht="21" customHeight="1" x14ac:dyDescent="0.3">
      <c r="A197" s="38" t="str">
        <f t="shared" si="5"/>
        <v/>
      </c>
      <c r="B197" s="39"/>
      <c r="C197" s="40"/>
      <c r="D197" s="40"/>
      <c r="E197" s="40">
        <v>1</v>
      </c>
      <c r="F197" s="39"/>
      <c r="G197" s="40"/>
      <c r="H197" s="40"/>
      <c r="I197" s="40"/>
      <c r="J197" s="38" t="str">
        <f t="shared" si="4"/>
        <v/>
      </c>
      <c r="K197" s="40"/>
      <c r="L197" s="39"/>
      <c r="M197" s="39"/>
      <c r="N197" s="40"/>
    </row>
    <row r="198" spans="1:14" ht="21" customHeight="1" x14ac:dyDescent="0.3">
      <c r="A198" s="38" t="str">
        <f t="shared" si="5"/>
        <v/>
      </c>
      <c r="B198" s="39"/>
      <c r="C198" s="40"/>
      <c r="D198" s="40"/>
      <c r="E198" s="40">
        <v>1</v>
      </c>
      <c r="F198" s="39"/>
      <c r="G198" s="40"/>
      <c r="H198" s="40"/>
      <c r="I198" s="40"/>
      <c r="J198" s="38" t="str">
        <f t="shared" si="4"/>
        <v/>
      </c>
      <c r="K198" s="40"/>
      <c r="L198" s="39"/>
      <c r="M198" s="39"/>
      <c r="N198" s="40"/>
    </row>
    <row r="199" spans="1:14" ht="21" customHeight="1" x14ac:dyDescent="0.3">
      <c r="A199" s="38" t="str">
        <f t="shared" si="5"/>
        <v/>
      </c>
      <c r="B199" s="39"/>
      <c r="C199" s="40"/>
      <c r="D199" s="40"/>
      <c r="E199" s="40">
        <v>1</v>
      </c>
      <c r="F199" s="39"/>
      <c r="G199" s="40"/>
      <c r="H199" s="40"/>
      <c r="I199" s="40"/>
      <c r="J199" s="38" t="str">
        <f t="shared" ref="J199:J262" si="6">IF(B199="","",IF(I199="Yes",E199,0))</f>
        <v/>
      </c>
      <c r="K199" s="40"/>
      <c r="L199" s="39"/>
      <c r="M199" s="39"/>
      <c r="N199" s="40"/>
    </row>
    <row r="200" spans="1:14" ht="21" customHeight="1" x14ac:dyDescent="0.3">
      <c r="A200" s="38" t="str">
        <f t="shared" ref="A200:A263" si="7">IF(B200="","",ROW()-7)</f>
        <v/>
      </c>
      <c r="B200" s="39"/>
      <c r="C200" s="40"/>
      <c r="D200" s="40"/>
      <c r="E200" s="40">
        <v>1</v>
      </c>
      <c r="F200" s="39"/>
      <c r="G200" s="40"/>
      <c r="H200" s="40"/>
      <c r="I200" s="40"/>
      <c r="J200" s="38" t="str">
        <f t="shared" si="6"/>
        <v/>
      </c>
      <c r="K200" s="40"/>
      <c r="L200" s="39"/>
      <c r="M200" s="39"/>
      <c r="N200" s="40"/>
    </row>
    <row r="201" spans="1:14" ht="21" customHeight="1" x14ac:dyDescent="0.3">
      <c r="A201" s="38" t="str">
        <f t="shared" si="7"/>
        <v/>
      </c>
      <c r="B201" s="39"/>
      <c r="C201" s="40"/>
      <c r="D201" s="40"/>
      <c r="E201" s="40">
        <v>1</v>
      </c>
      <c r="F201" s="39"/>
      <c r="G201" s="40"/>
      <c r="H201" s="40"/>
      <c r="I201" s="40"/>
      <c r="J201" s="38" t="str">
        <f t="shared" si="6"/>
        <v/>
      </c>
      <c r="K201" s="40"/>
      <c r="L201" s="39"/>
      <c r="M201" s="39"/>
      <c r="N201" s="40"/>
    </row>
    <row r="202" spans="1:14" ht="21" customHeight="1" x14ac:dyDescent="0.3">
      <c r="A202" s="38" t="str">
        <f t="shared" si="7"/>
        <v/>
      </c>
      <c r="B202" s="39"/>
      <c r="C202" s="40"/>
      <c r="D202" s="40"/>
      <c r="E202" s="40">
        <v>1</v>
      </c>
      <c r="F202" s="39"/>
      <c r="G202" s="40"/>
      <c r="H202" s="40"/>
      <c r="I202" s="40"/>
      <c r="J202" s="38" t="str">
        <f t="shared" si="6"/>
        <v/>
      </c>
      <c r="K202" s="40"/>
      <c r="L202" s="39"/>
      <c r="M202" s="39"/>
      <c r="N202" s="40"/>
    </row>
    <row r="203" spans="1:14" ht="21" customHeight="1" x14ac:dyDescent="0.3">
      <c r="A203" s="38" t="str">
        <f t="shared" si="7"/>
        <v/>
      </c>
      <c r="B203" s="39"/>
      <c r="C203" s="40"/>
      <c r="D203" s="40"/>
      <c r="E203" s="40">
        <v>1</v>
      </c>
      <c r="F203" s="39"/>
      <c r="G203" s="40"/>
      <c r="H203" s="40"/>
      <c r="I203" s="40"/>
      <c r="J203" s="38" t="str">
        <f t="shared" si="6"/>
        <v/>
      </c>
      <c r="K203" s="40"/>
      <c r="L203" s="39"/>
      <c r="M203" s="39"/>
      <c r="N203" s="40"/>
    </row>
    <row r="204" spans="1:14" ht="21" customHeight="1" x14ac:dyDescent="0.3">
      <c r="A204" s="38" t="str">
        <f t="shared" si="7"/>
        <v/>
      </c>
      <c r="B204" s="39"/>
      <c r="C204" s="40"/>
      <c r="D204" s="40"/>
      <c r="E204" s="40">
        <v>1</v>
      </c>
      <c r="F204" s="39"/>
      <c r="G204" s="40"/>
      <c r="H204" s="40"/>
      <c r="I204" s="40"/>
      <c r="J204" s="38" t="str">
        <f t="shared" si="6"/>
        <v/>
      </c>
      <c r="K204" s="40"/>
      <c r="L204" s="39"/>
      <c r="M204" s="39"/>
      <c r="N204" s="40"/>
    </row>
    <row r="205" spans="1:14" ht="21" customHeight="1" x14ac:dyDescent="0.3">
      <c r="A205" s="38" t="str">
        <f t="shared" si="7"/>
        <v/>
      </c>
      <c r="B205" s="39"/>
      <c r="C205" s="40"/>
      <c r="D205" s="40"/>
      <c r="E205" s="40">
        <v>1</v>
      </c>
      <c r="F205" s="39"/>
      <c r="G205" s="40"/>
      <c r="H205" s="40"/>
      <c r="I205" s="40"/>
      <c r="J205" s="38" t="str">
        <f t="shared" si="6"/>
        <v/>
      </c>
      <c r="K205" s="40"/>
      <c r="L205" s="39"/>
      <c r="M205" s="39"/>
      <c r="N205" s="40"/>
    </row>
    <row r="206" spans="1:14" ht="21" customHeight="1" x14ac:dyDescent="0.3">
      <c r="A206" s="38" t="str">
        <f t="shared" si="7"/>
        <v/>
      </c>
      <c r="B206" s="39"/>
      <c r="C206" s="40"/>
      <c r="D206" s="40"/>
      <c r="E206" s="40">
        <v>1</v>
      </c>
      <c r="F206" s="39"/>
      <c r="G206" s="40"/>
      <c r="H206" s="40"/>
      <c r="I206" s="40"/>
      <c r="J206" s="38" t="str">
        <f t="shared" si="6"/>
        <v/>
      </c>
      <c r="K206" s="40"/>
      <c r="L206" s="39"/>
      <c r="M206" s="39"/>
      <c r="N206" s="40"/>
    </row>
    <row r="207" spans="1:14" ht="21" customHeight="1" x14ac:dyDescent="0.3">
      <c r="A207" s="38" t="str">
        <f t="shared" si="7"/>
        <v/>
      </c>
      <c r="B207" s="39"/>
      <c r="C207" s="40"/>
      <c r="D207" s="40"/>
      <c r="E207" s="40">
        <v>1</v>
      </c>
      <c r="F207" s="39"/>
      <c r="G207" s="40"/>
      <c r="H207" s="40"/>
      <c r="I207" s="40"/>
      <c r="J207" s="38" t="str">
        <f t="shared" si="6"/>
        <v/>
      </c>
      <c r="K207" s="40"/>
      <c r="L207" s="39"/>
      <c r="M207" s="39"/>
      <c r="N207" s="40"/>
    </row>
    <row r="208" spans="1:14" ht="21" customHeight="1" x14ac:dyDescent="0.3">
      <c r="A208" s="38" t="str">
        <f t="shared" si="7"/>
        <v/>
      </c>
      <c r="B208" s="39"/>
      <c r="C208" s="40"/>
      <c r="D208" s="40"/>
      <c r="E208" s="40">
        <v>1</v>
      </c>
      <c r="F208" s="39"/>
      <c r="G208" s="40"/>
      <c r="H208" s="40"/>
      <c r="I208" s="40"/>
      <c r="J208" s="38" t="str">
        <f t="shared" si="6"/>
        <v/>
      </c>
      <c r="K208" s="40"/>
      <c r="L208" s="39"/>
      <c r="M208" s="39"/>
      <c r="N208" s="40"/>
    </row>
    <row r="209" spans="1:14" ht="21" customHeight="1" x14ac:dyDescent="0.3">
      <c r="A209" s="38" t="str">
        <f t="shared" si="7"/>
        <v/>
      </c>
      <c r="B209" s="39"/>
      <c r="C209" s="40"/>
      <c r="D209" s="40"/>
      <c r="E209" s="40">
        <v>1</v>
      </c>
      <c r="F209" s="39"/>
      <c r="G209" s="40"/>
      <c r="H209" s="40"/>
      <c r="I209" s="40"/>
      <c r="J209" s="38" t="str">
        <f t="shared" si="6"/>
        <v/>
      </c>
      <c r="K209" s="40"/>
      <c r="L209" s="39"/>
      <c r="M209" s="39"/>
      <c r="N209" s="40"/>
    </row>
    <row r="210" spans="1:14" ht="21" customHeight="1" x14ac:dyDescent="0.3">
      <c r="A210" s="38" t="str">
        <f t="shared" si="7"/>
        <v/>
      </c>
      <c r="B210" s="39"/>
      <c r="C210" s="40"/>
      <c r="D210" s="40"/>
      <c r="E210" s="40">
        <v>1</v>
      </c>
      <c r="F210" s="39"/>
      <c r="G210" s="40"/>
      <c r="H210" s="40"/>
      <c r="I210" s="40"/>
      <c r="J210" s="38" t="str">
        <f t="shared" si="6"/>
        <v/>
      </c>
      <c r="K210" s="40"/>
      <c r="L210" s="39"/>
      <c r="M210" s="39"/>
      <c r="N210" s="40"/>
    </row>
    <row r="211" spans="1:14" ht="21" customHeight="1" x14ac:dyDescent="0.3">
      <c r="A211" s="38" t="str">
        <f t="shared" si="7"/>
        <v/>
      </c>
      <c r="B211" s="39"/>
      <c r="C211" s="40"/>
      <c r="D211" s="40"/>
      <c r="E211" s="40">
        <v>1</v>
      </c>
      <c r="F211" s="39"/>
      <c r="G211" s="40"/>
      <c r="H211" s="40"/>
      <c r="I211" s="40"/>
      <c r="J211" s="38" t="str">
        <f t="shared" si="6"/>
        <v/>
      </c>
      <c r="K211" s="40"/>
      <c r="L211" s="39"/>
      <c r="M211" s="39"/>
      <c r="N211" s="40"/>
    </row>
    <row r="212" spans="1:14" ht="21" customHeight="1" x14ac:dyDescent="0.3">
      <c r="A212" s="38" t="str">
        <f t="shared" si="7"/>
        <v/>
      </c>
      <c r="B212" s="39"/>
      <c r="C212" s="40"/>
      <c r="D212" s="40"/>
      <c r="E212" s="40">
        <v>1</v>
      </c>
      <c r="F212" s="39"/>
      <c r="G212" s="40"/>
      <c r="H212" s="40"/>
      <c r="I212" s="40"/>
      <c r="J212" s="38" t="str">
        <f t="shared" si="6"/>
        <v/>
      </c>
      <c r="K212" s="40"/>
      <c r="L212" s="39"/>
      <c r="M212" s="39"/>
      <c r="N212" s="40"/>
    </row>
    <row r="213" spans="1:14" ht="21" customHeight="1" x14ac:dyDescent="0.3">
      <c r="A213" s="38" t="str">
        <f t="shared" si="7"/>
        <v/>
      </c>
      <c r="B213" s="39"/>
      <c r="C213" s="40"/>
      <c r="D213" s="40"/>
      <c r="E213" s="40">
        <v>1</v>
      </c>
      <c r="F213" s="39"/>
      <c r="G213" s="40"/>
      <c r="H213" s="40"/>
      <c r="I213" s="40"/>
      <c r="J213" s="38" t="str">
        <f t="shared" si="6"/>
        <v/>
      </c>
      <c r="K213" s="40"/>
      <c r="L213" s="39"/>
      <c r="M213" s="39"/>
      <c r="N213" s="40"/>
    </row>
    <row r="214" spans="1:14" ht="21" customHeight="1" x14ac:dyDescent="0.3">
      <c r="A214" s="38" t="str">
        <f t="shared" si="7"/>
        <v/>
      </c>
      <c r="B214" s="39"/>
      <c r="C214" s="40"/>
      <c r="D214" s="40"/>
      <c r="E214" s="40">
        <v>1</v>
      </c>
      <c r="F214" s="39"/>
      <c r="G214" s="40"/>
      <c r="H214" s="40"/>
      <c r="I214" s="40"/>
      <c r="J214" s="38" t="str">
        <f t="shared" si="6"/>
        <v/>
      </c>
      <c r="K214" s="40"/>
      <c r="L214" s="39"/>
      <c r="M214" s="39"/>
      <c r="N214" s="40"/>
    </row>
    <row r="215" spans="1:14" ht="21" customHeight="1" x14ac:dyDescent="0.3">
      <c r="A215" s="38" t="str">
        <f t="shared" si="7"/>
        <v/>
      </c>
      <c r="B215" s="39"/>
      <c r="C215" s="40"/>
      <c r="D215" s="40"/>
      <c r="E215" s="40">
        <v>1</v>
      </c>
      <c r="F215" s="39"/>
      <c r="G215" s="40"/>
      <c r="H215" s="40"/>
      <c r="I215" s="40"/>
      <c r="J215" s="38" t="str">
        <f t="shared" si="6"/>
        <v/>
      </c>
      <c r="K215" s="40"/>
      <c r="L215" s="39"/>
      <c r="M215" s="39"/>
      <c r="N215" s="40"/>
    </row>
    <row r="216" spans="1:14" ht="21" customHeight="1" x14ac:dyDescent="0.3">
      <c r="A216" s="38" t="str">
        <f t="shared" si="7"/>
        <v/>
      </c>
      <c r="B216" s="39"/>
      <c r="C216" s="40"/>
      <c r="D216" s="40"/>
      <c r="E216" s="40">
        <v>1</v>
      </c>
      <c r="F216" s="39"/>
      <c r="G216" s="40"/>
      <c r="H216" s="40"/>
      <c r="I216" s="40"/>
      <c r="J216" s="38" t="str">
        <f t="shared" si="6"/>
        <v/>
      </c>
      <c r="K216" s="40"/>
      <c r="L216" s="39"/>
      <c r="M216" s="39"/>
      <c r="N216" s="40"/>
    </row>
    <row r="217" spans="1:14" ht="21" customHeight="1" x14ac:dyDescent="0.3">
      <c r="A217" s="38" t="str">
        <f t="shared" si="7"/>
        <v/>
      </c>
      <c r="B217" s="39"/>
      <c r="C217" s="40"/>
      <c r="D217" s="40"/>
      <c r="E217" s="40">
        <v>1</v>
      </c>
      <c r="F217" s="39"/>
      <c r="G217" s="40"/>
      <c r="H217" s="40"/>
      <c r="I217" s="40"/>
      <c r="J217" s="38" t="str">
        <f t="shared" si="6"/>
        <v/>
      </c>
      <c r="K217" s="40"/>
      <c r="L217" s="39"/>
      <c r="M217" s="39"/>
      <c r="N217" s="40"/>
    </row>
    <row r="218" spans="1:14" ht="21" customHeight="1" x14ac:dyDescent="0.3">
      <c r="A218" s="38" t="str">
        <f t="shared" si="7"/>
        <v/>
      </c>
      <c r="B218" s="39"/>
      <c r="C218" s="40"/>
      <c r="D218" s="40"/>
      <c r="E218" s="40">
        <v>1</v>
      </c>
      <c r="F218" s="39"/>
      <c r="G218" s="40"/>
      <c r="H218" s="40"/>
      <c r="I218" s="40"/>
      <c r="J218" s="38" t="str">
        <f t="shared" si="6"/>
        <v/>
      </c>
      <c r="K218" s="40"/>
      <c r="L218" s="39"/>
      <c r="M218" s="39"/>
      <c r="N218" s="40"/>
    </row>
    <row r="219" spans="1:14" ht="21" customHeight="1" x14ac:dyDescent="0.3">
      <c r="A219" s="38" t="str">
        <f t="shared" si="7"/>
        <v/>
      </c>
      <c r="B219" s="39"/>
      <c r="C219" s="40"/>
      <c r="D219" s="40"/>
      <c r="E219" s="40">
        <v>1</v>
      </c>
      <c r="F219" s="39"/>
      <c r="G219" s="40"/>
      <c r="H219" s="40"/>
      <c r="I219" s="40"/>
      <c r="J219" s="38" t="str">
        <f t="shared" si="6"/>
        <v/>
      </c>
      <c r="K219" s="40"/>
      <c r="L219" s="39"/>
      <c r="M219" s="39"/>
      <c r="N219" s="40"/>
    </row>
    <row r="220" spans="1:14" ht="21" customHeight="1" x14ac:dyDescent="0.3">
      <c r="A220" s="38" t="str">
        <f t="shared" si="7"/>
        <v/>
      </c>
      <c r="B220" s="39"/>
      <c r="C220" s="40"/>
      <c r="D220" s="40"/>
      <c r="E220" s="40">
        <v>1</v>
      </c>
      <c r="F220" s="39"/>
      <c r="G220" s="40"/>
      <c r="H220" s="40"/>
      <c r="I220" s="40"/>
      <c r="J220" s="38" t="str">
        <f t="shared" si="6"/>
        <v/>
      </c>
      <c r="K220" s="40"/>
      <c r="L220" s="39"/>
      <c r="M220" s="39"/>
      <c r="N220" s="40"/>
    </row>
    <row r="221" spans="1:14" ht="21" customHeight="1" x14ac:dyDescent="0.3">
      <c r="A221" s="38" t="str">
        <f t="shared" si="7"/>
        <v/>
      </c>
      <c r="B221" s="39"/>
      <c r="C221" s="40"/>
      <c r="D221" s="40"/>
      <c r="E221" s="40">
        <v>1</v>
      </c>
      <c r="F221" s="39"/>
      <c r="G221" s="40"/>
      <c r="H221" s="40"/>
      <c r="I221" s="40"/>
      <c r="J221" s="38" t="str">
        <f t="shared" si="6"/>
        <v/>
      </c>
      <c r="K221" s="40"/>
      <c r="L221" s="39"/>
      <c r="M221" s="39"/>
      <c r="N221" s="40"/>
    </row>
    <row r="222" spans="1:14" ht="21" customHeight="1" x14ac:dyDescent="0.3">
      <c r="A222" s="38" t="str">
        <f t="shared" si="7"/>
        <v/>
      </c>
      <c r="B222" s="39"/>
      <c r="C222" s="40"/>
      <c r="D222" s="40"/>
      <c r="E222" s="40">
        <v>1</v>
      </c>
      <c r="F222" s="39"/>
      <c r="G222" s="40"/>
      <c r="H222" s="40"/>
      <c r="I222" s="40"/>
      <c r="J222" s="38" t="str">
        <f t="shared" si="6"/>
        <v/>
      </c>
      <c r="K222" s="40"/>
      <c r="L222" s="39"/>
      <c r="M222" s="39"/>
      <c r="N222" s="40"/>
    </row>
    <row r="223" spans="1:14" ht="21" customHeight="1" x14ac:dyDescent="0.3">
      <c r="A223" s="38" t="str">
        <f t="shared" si="7"/>
        <v/>
      </c>
      <c r="B223" s="39"/>
      <c r="C223" s="40"/>
      <c r="D223" s="40"/>
      <c r="E223" s="40">
        <v>1</v>
      </c>
      <c r="F223" s="39"/>
      <c r="G223" s="40"/>
      <c r="H223" s="40"/>
      <c r="I223" s="40"/>
      <c r="J223" s="38" t="str">
        <f t="shared" si="6"/>
        <v/>
      </c>
      <c r="K223" s="40"/>
      <c r="L223" s="39"/>
      <c r="M223" s="39"/>
      <c r="N223" s="40"/>
    </row>
    <row r="224" spans="1:14" ht="21" customHeight="1" x14ac:dyDescent="0.3">
      <c r="A224" s="38" t="str">
        <f t="shared" si="7"/>
        <v/>
      </c>
      <c r="B224" s="39"/>
      <c r="C224" s="40"/>
      <c r="D224" s="40"/>
      <c r="E224" s="40">
        <v>1</v>
      </c>
      <c r="F224" s="39"/>
      <c r="G224" s="40"/>
      <c r="H224" s="40"/>
      <c r="I224" s="40"/>
      <c r="J224" s="38" t="str">
        <f t="shared" si="6"/>
        <v/>
      </c>
      <c r="K224" s="40"/>
      <c r="L224" s="39"/>
      <c r="M224" s="39"/>
      <c r="N224" s="40"/>
    </row>
    <row r="225" spans="1:14" ht="21" customHeight="1" x14ac:dyDescent="0.3">
      <c r="A225" s="38" t="str">
        <f t="shared" si="7"/>
        <v/>
      </c>
      <c r="B225" s="39"/>
      <c r="C225" s="40"/>
      <c r="D225" s="40"/>
      <c r="E225" s="40">
        <v>1</v>
      </c>
      <c r="F225" s="39"/>
      <c r="G225" s="40"/>
      <c r="H225" s="40"/>
      <c r="I225" s="40"/>
      <c r="J225" s="38" t="str">
        <f t="shared" si="6"/>
        <v/>
      </c>
      <c r="K225" s="40"/>
      <c r="L225" s="39"/>
      <c r="M225" s="39"/>
      <c r="N225" s="40"/>
    </row>
    <row r="226" spans="1:14" ht="21" customHeight="1" x14ac:dyDescent="0.3">
      <c r="A226" s="38" t="str">
        <f t="shared" si="7"/>
        <v/>
      </c>
      <c r="B226" s="39"/>
      <c r="C226" s="40"/>
      <c r="D226" s="40"/>
      <c r="E226" s="40">
        <v>1</v>
      </c>
      <c r="F226" s="39"/>
      <c r="G226" s="40"/>
      <c r="H226" s="40"/>
      <c r="I226" s="40"/>
      <c r="J226" s="38" t="str">
        <f t="shared" si="6"/>
        <v/>
      </c>
      <c r="K226" s="40"/>
      <c r="L226" s="39"/>
      <c r="M226" s="39"/>
      <c r="N226" s="40"/>
    </row>
    <row r="227" spans="1:14" ht="21" customHeight="1" x14ac:dyDescent="0.3">
      <c r="A227" s="38" t="str">
        <f t="shared" si="7"/>
        <v/>
      </c>
      <c r="B227" s="39"/>
      <c r="C227" s="40"/>
      <c r="D227" s="40"/>
      <c r="E227" s="40">
        <v>1</v>
      </c>
      <c r="F227" s="39"/>
      <c r="G227" s="40"/>
      <c r="H227" s="40"/>
      <c r="I227" s="40"/>
      <c r="J227" s="38" t="str">
        <f t="shared" si="6"/>
        <v/>
      </c>
      <c r="K227" s="40"/>
      <c r="L227" s="39"/>
      <c r="M227" s="39"/>
      <c r="N227" s="40"/>
    </row>
    <row r="228" spans="1:14" ht="21" customHeight="1" x14ac:dyDescent="0.3">
      <c r="A228" s="38" t="str">
        <f t="shared" si="7"/>
        <v/>
      </c>
      <c r="B228" s="39"/>
      <c r="C228" s="40"/>
      <c r="D228" s="40"/>
      <c r="E228" s="40">
        <v>1</v>
      </c>
      <c r="F228" s="39"/>
      <c r="G228" s="40"/>
      <c r="H228" s="40"/>
      <c r="I228" s="40"/>
      <c r="J228" s="38" t="str">
        <f t="shared" si="6"/>
        <v/>
      </c>
      <c r="K228" s="40"/>
      <c r="L228" s="39"/>
      <c r="M228" s="39"/>
      <c r="N228" s="40"/>
    </row>
    <row r="229" spans="1:14" ht="21" customHeight="1" x14ac:dyDescent="0.3">
      <c r="A229" s="38" t="str">
        <f t="shared" si="7"/>
        <v/>
      </c>
      <c r="B229" s="39"/>
      <c r="C229" s="40"/>
      <c r="D229" s="40"/>
      <c r="E229" s="40">
        <v>1</v>
      </c>
      <c r="F229" s="39"/>
      <c r="G229" s="40"/>
      <c r="H229" s="40"/>
      <c r="I229" s="40"/>
      <c r="J229" s="38" t="str">
        <f t="shared" si="6"/>
        <v/>
      </c>
      <c r="K229" s="40"/>
      <c r="L229" s="39"/>
      <c r="M229" s="39"/>
      <c r="N229" s="40"/>
    </row>
    <row r="230" spans="1:14" ht="21" customHeight="1" x14ac:dyDescent="0.3">
      <c r="A230" s="38" t="str">
        <f t="shared" si="7"/>
        <v/>
      </c>
      <c r="B230" s="39"/>
      <c r="C230" s="40"/>
      <c r="D230" s="40"/>
      <c r="E230" s="40">
        <v>1</v>
      </c>
      <c r="F230" s="39"/>
      <c r="G230" s="40"/>
      <c r="H230" s="40"/>
      <c r="I230" s="40"/>
      <c r="J230" s="38" t="str">
        <f t="shared" si="6"/>
        <v/>
      </c>
      <c r="K230" s="40"/>
      <c r="L230" s="39"/>
      <c r="M230" s="39"/>
      <c r="N230" s="40"/>
    </row>
    <row r="231" spans="1:14" ht="21" customHeight="1" x14ac:dyDescent="0.3">
      <c r="A231" s="38" t="str">
        <f t="shared" si="7"/>
        <v/>
      </c>
      <c r="B231" s="39"/>
      <c r="C231" s="40"/>
      <c r="D231" s="40"/>
      <c r="E231" s="40">
        <v>1</v>
      </c>
      <c r="F231" s="39"/>
      <c r="G231" s="40"/>
      <c r="H231" s="40"/>
      <c r="I231" s="40"/>
      <c r="J231" s="38" t="str">
        <f t="shared" si="6"/>
        <v/>
      </c>
      <c r="K231" s="40"/>
      <c r="L231" s="39"/>
      <c r="M231" s="39"/>
      <c r="N231" s="40"/>
    </row>
    <row r="232" spans="1:14" ht="21" customHeight="1" x14ac:dyDescent="0.3">
      <c r="A232" s="38" t="str">
        <f t="shared" si="7"/>
        <v/>
      </c>
      <c r="B232" s="39"/>
      <c r="C232" s="40"/>
      <c r="D232" s="40"/>
      <c r="E232" s="40">
        <v>1</v>
      </c>
      <c r="F232" s="39"/>
      <c r="G232" s="40"/>
      <c r="H232" s="40"/>
      <c r="I232" s="40"/>
      <c r="J232" s="38" t="str">
        <f t="shared" si="6"/>
        <v/>
      </c>
      <c r="K232" s="40"/>
      <c r="L232" s="39"/>
      <c r="M232" s="39"/>
      <c r="N232" s="40"/>
    </row>
    <row r="233" spans="1:14" ht="21" customHeight="1" x14ac:dyDescent="0.3">
      <c r="A233" s="38" t="str">
        <f t="shared" si="7"/>
        <v/>
      </c>
      <c r="B233" s="39"/>
      <c r="C233" s="40"/>
      <c r="D233" s="40"/>
      <c r="E233" s="40">
        <v>1</v>
      </c>
      <c r="F233" s="39"/>
      <c r="G233" s="40"/>
      <c r="H233" s="40"/>
      <c r="I233" s="40"/>
      <c r="J233" s="38" t="str">
        <f t="shared" si="6"/>
        <v/>
      </c>
      <c r="K233" s="40"/>
      <c r="L233" s="39"/>
      <c r="M233" s="39"/>
      <c r="N233" s="40"/>
    </row>
    <row r="234" spans="1:14" ht="21" customHeight="1" x14ac:dyDescent="0.3">
      <c r="A234" s="38" t="str">
        <f t="shared" si="7"/>
        <v/>
      </c>
      <c r="B234" s="39"/>
      <c r="C234" s="40"/>
      <c r="D234" s="40"/>
      <c r="E234" s="40">
        <v>1</v>
      </c>
      <c r="F234" s="39"/>
      <c r="G234" s="40"/>
      <c r="H234" s="40"/>
      <c r="I234" s="40"/>
      <c r="J234" s="38" t="str">
        <f t="shared" si="6"/>
        <v/>
      </c>
      <c r="K234" s="40"/>
      <c r="L234" s="39"/>
      <c r="M234" s="39"/>
      <c r="N234" s="40"/>
    </row>
    <row r="235" spans="1:14" ht="21" customHeight="1" x14ac:dyDescent="0.3">
      <c r="A235" s="38" t="str">
        <f t="shared" si="7"/>
        <v/>
      </c>
      <c r="B235" s="39"/>
      <c r="C235" s="40"/>
      <c r="D235" s="40"/>
      <c r="E235" s="40">
        <v>1</v>
      </c>
      <c r="F235" s="39"/>
      <c r="G235" s="40"/>
      <c r="H235" s="40"/>
      <c r="I235" s="40"/>
      <c r="J235" s="38" t="str">
        <f t="shared" si="6"/>
        <v/>
      </c>
      <c r="K235" s="40"/>
      <c r="L235" s="39"/>
      <c r="M235" s="39"/>
      <c r="N235" s="40"/>
    </row>
    <row r="236" spans="1:14" ht="21" customHeight="1" x14ac:dyDescent="0.3">
      <c r="A236" s="38" t="str">
        <f t="shared" si="7"/>
        <v/>
      </c>
      <c r="B236" s="39"/>
      <c r="C236" s="40"/>
      <c r="D236" s="40"/>
      <c r="E236" s="40">
        <v>1</v>
      </c>
      <c r="F236" s="39"/>
      <c r="G236" s="40"/>
      <c r="H236" s="40"/>
      <c r="I236" s="40"/>
      <c r="J236" s="38" t="str">
        <f t="shared" si="6"/>
        <v/>
      </c>
      <c r="K236" s="40"/>
      <c r="L236" s="39"/>
      <c r="M236" s="39"/>
      <c r="N236" s="40"/>
    </row>
    <row r="237" spans="1:14" ht="21" customHeight="1" x14ac:dyDescent="0.3">
      <c r="A237" s="38" t="str">
        <f t="shared" si="7"/>
        <v/>
      </c>
      <c r="B237" s="39"/>
      <c r="C237" s="40"/>
      <c r="D237" s="40"/>
      <c r="E237" s="40">
        <v>1</v>
      </c>
      <c r="F237" s="39"/>
      <c r="G237" s="40"/>
      <c r="H237" s="40"/>
      <c r="I237" s="40"/>
      <c r="J237" s="38" t="str">
        <f t="shared" si="6"/>
        <v/>
      </c>
      <c r="K237" s="40"/>
      <c r="L237" s="39"/>
      <c r="M237" s="39"/>
      <c r="N237" s="40"/>
    </row>
    <row r="238" spans="1:14" ht="21" customHeight="1" x14ac:dyDescent="0.3">
      <c r="A238" s="38" t="str">
        <f t="shared" si="7"/>
        <v/>
      </c>
      <c r="B238" s="39"/>
      <c r="C238" s="40"/>
      <c r="D238" s="40"/>
      <c r="E238" s="40">
        <v>1</v>
      </c>
      <c r="F238" s="39"/>
      <c r="G238" s="40"/>
      <c r="H238" s="40"/>
      <c r="I238" s="40"/>
      <c r="J238" s="38" t="str">
        <f t="shared" si="6"/>
        <v/>
      </c>
      <c r="K238" s="40"/>
      <c r="L238" s="39"/>
      <c r="M238" s="39"/>
      <c r="N238" s="40"/>
    </row>
    <row r="239" spans="1:14" ht="21" customHeight="1" x14ac:dyDescent="0.3">
      <c r="A239" s="38" t="str">
        <f t="shared" si="7"/>
        <v/>
      </c>
      <c r="B239" s="39"/>
      <c r="C239" s="40"/>
      <c r="D239" s="40"/>
      <c r="E239" s="40">
        <v>1</v>
      </c>
      <c r="F239" s="39"/>
      <c r="G239" s="40"/>
      <c r="H239" s="40"/>
      <c r="I239" s="40"/>
      <c r="J239" s="38" t="str">
        <f t="shared" si="6"/>
        <v/>
      </c>
      <c r="K239" s="40"/>
      <c r="L239" s="39"/>
      <c r="M239" s="39"/>
      <c r="N239" s="40"/>
    </row>
    <row r="240" spans="1:14" ht="21" customHeight="1" x14ac:dyDescent="0.3">
      <c r="A240" s="38" t="str">
        <f t="shared" si="7"/>
        <v/>
      </c>
      <c r="B240" s="39"/>
      <c r="C240" s="40"/>
      <c r="D240" s="40"/>
      <c r="E240" s="40">
        <v>1</v>
      </c>
      <c r="F240" s="39"/>
      <c r="G240" s="40"/>
      <c r="H240" s="40"/>
      <c r="I240" s="40"/>
      <c r="J240" s="38" t="str">
        <f t="shared" si="6"/>
        <v/>
      </c>
      <c r="K240" s="40"/>
      <c r="L240" s="39"/>
      <c r="M240" s="39"/>
      <c r="N240" s="40"/>
    </row>
    <row r="241" spans="1:14" ht="21" customHeight="1" x14ac:dyDescent="0.3">
      <c r="A241" s="38" t="str">
        <f t="shared" si="7"/>
        <v/>
      </c>
      <c r="B241" s="39"/>
      <c r="C241" s="40"/>
      <c r="D241" s="40"/>
      <c r="E241" s="40">
        <v>1</v>
      </c>
      <c r="F241" s="39"/>
      <c r="G241" s="40"/>
      <c r="H241" s="40"/>
      <c r="I241" s="40"/>
      <c r="J241" s="38" t="str">
        <f t="shared" si="6"/>
        <v/>
      </c>
      <c r="K241" s="40"/>
      <c r="L241" s="39"/>
      <c r="M241" s="39"/>
      <c r="N241" s="40"/>
    </row>
    <row r="242" spans="1:14" ht="21" customHeight="1" x14ac:dyDescent="0.3">
      <c r="A242" s="38" t="str">
        <f t="shared" si="7"/>
        <v/>
      </c>
      <c r="B242" s="39"/>
      <c r="C242" s="40"/>
      <c r="D242" s="40"/>
      <c r="E242" s="40">
        <v>1</v>
      </c>
      <c r="F242" s="39"/>
      <c r="G242" s="40"/>
      <c r="H242" s="40"/>
      <c r="I242" s="40"/>
      <c r="J242" s="38" t="str">
        <f t="shared" si="6"/>
        <v/>
      </c>
      <c r="K242" s="40"/>
      <c r="L242" s="39"/>
      <c r="M242" s="39"/>
      <c r="N242" s="40"/>
    </row>
    <row r="243" spans="1:14" ht="21" customHeight="1" x14ac:dyDescent="0.3">
      <c r="A243" s="38" t="str">
        <f t="shared" si="7"/>
        <v/>
      </c>
      <c r="B243" s="39"/>
      <c r="C243" s="40"/>
      <c r="D243" s="40"/>
      <c r="E243" s="40">
        <v>1</v>
      </c>
      <c r="F243" s="39"/>
      <c r="G243" s="40"/>
      <c r="H243" s="40"/>
      <c r="I243" s="40"/>
      <c r="J243" s="38" t="str">
        <f t="shared" si="6"/>
        <v/>
      </c>
      <c r="K243" s="40"/>
      <c r="L243" s="39"/>
      <c r="M243" s="39"/>
      <c r="N243" s="40"/>
    </row>
    <row r="244" spans="1:14" ht="21" customHeight="1" x14ac:dyDescent="0.3">
      <c r="A244" s="38" t="str">
        <f t="shared" si="7"/>
        <v/>
      </c>
      <c r="B244" s="39"/>
      <c r="C244" s="40"/>
      <c r="D244" s="40"/>
      <c r="E244" s="40">
        <v>1</v>
      </c>
      <c r="F244" s="39"/>
      <c r="G244" s="40"/>
      <c r="H244" s="40"/>
      <c r="I244" s="40"/>
      <c r="J244" s="38" t="str">
        <f t="shared" si="6"/>
        <v/>
      </c>
      <c r="K244" s="40"/>
      <c r="L244" s="39"/>
      <c r="M244" s="39"/>
      <c r="N244" s="40"/>
    </row>
    <row r="245" spans="1:14" ht="21" customHeight="1" x14ac:dyDescent="0.3">
      <c r="A245" s="38" t="str">
        <f t="shared" si="7"/>
        <v/>
      </c>
      <c r="B245" s="39"/>
      <c r="C245" s="40"/>
      <c r="D245" s="40"/>
      <c r="E245" s="40">
        <v>1</v>
      </c>
      <c r="F245" s="39"/>
      <c r="G245" s="40"/>
      <c r="H245" s="40"/>
      <c r="I245" s="40"/>
      <c r="J245" s="38" t="str">
        <f t="shared" si="6"/>
        <v/>
      </c>
      <c r="K245" s="40"/>
      <c r="L245" s="39"/>
      <c r="M245" s="39"/>
      <c r="N245" s="40"/>
    </row>
    <row r="246" spans="1:14" ht="21" customHeight="1" x14ac:dyDescent="0.3">
      <c r="A246" s="38" t="str">
        <f t="shared" si="7"/>
        <v/>
      </c>
      <c r="B246" s="39"/>
      <c r="C246" s="40"/>
      <c r="D246" s="40"/>
      <c r="E246" s="40">
        <v>1</v>
      </c>
      <c r="F246" s="39"/>
      <c r="G246" s="40"/>
      <c r="H246" s="40"/>
      <c r="I246" s="40"/>
      <c r="J246" s="38" t="str">
        <f t="shared" si="6"/>
        <v/>
      </c>
      <c r="K246" s="40"/>
      <c r="L246" s="39"/>
      <c r="M246" s="39"/>
      <c r="N246" s="40"/>
    </row>
    <row r="247" spans="1:14" ht="21" customHeight="1" x14ac:dyDescent="0.3">
      <c r="A247" s="38" t="str">
        <f t="shared" si="7"/>
        <v/>
      </c>
      <c r="B247" s="39"/>
      <c r="C247" s="40"/>
      <c r="D247" s="40"/>
      <c r="E247" s="40">
        <v>1</v>
      </c>
      <c r="F247" s="39"/>
      <c r="G247" s="40"/>
      <c r="H247" s="40"/>
      <c r="I247" s="40"/>
      <c r="J247" s="38" t="str">
        <f t="shared" si="6"/>
        <v/>
      </c>
      <c r="K247" s="40"/>
      <c r="L247" s="39"/>
      <c r="M247" s="39"/>
      <c r="N247" s="40"/>
    </row>
    <row r="248" spans="1:14" ht="21" customHeight="1" x14ac:dyDescent="0.3">
      <c r="A248" s="38" t="str">
        <f t="shared" si="7"/>
        <v/>
      </c>
      <c r="B248" s="39"/>
      <c r="C248" s="40"/>
      <c r="D248" s="40"/>
      <c r="E248" s="40">
        <v>1</v>
      </c>
      <c r="F248" s="39"/>
      <c r="G248" s="40"/>
      <c r="H248" s="40"/>
      <c r="I248" s="40"/>
      <c r="J248" s="38" t="str">
        <f t="shared" si="6"/>
        <v/>
      </c>
      <c r="K248" s="40"/>
      <c r="L248" s="39"/>
      <c r="M248" s="39"/>
      <c r="N248" s="40"/>
    </row>
    <row r="249" spans="1:14" ht="21" customHeight="1" x14ac:dyDescent="0.3">
      <c r="A249" s="38" t="str">
        <f t="shared" si="7"/>
        <v/>
      </c>
      <c r="B249" s="39"/>
      <c r="C249" s="40"/>
      <c r="D249" s="40"/>
      <c r="E249" s="40">
        <v>1</v>
      </c>
      <c r="F249" s="39"/>
      <c r="G249" s="40"/>
      <c r="H249" s="40"/>
      <c r="I249" s="40"/>
      <c r="J249" s="38" t="str">
        <f t="shared" si="6"/>
        <v/>
      </c>
      <c r="K249" s="40"/>
      <c r="L249" s="39"/>
      <c r="M249" s="39"/>
      <c r="N249" s="40"/>
    </row>
    <row r="250" spans="1:14" ht="21" customHeight="1" x14ac:dyDescent="0.3">
      <c r="A250" s="38" t="str">
        <f t="shared" si="7"/>
        <v/>
      </c>
      <c r="B250" s="39"/>
      <c r="C250" s="40"/>
      <c r="D250" s="40"/>
      <c r="E250" s="40">
        <v>1</v>
      </c>
      <c r="F250" s="39"/>
      <c r="G250" s="40"/>
      <c r="H250" s="40"/>
      <c r="I250" s="40"/>
      <c r="J250" s="38" t="str">
        <f t="shared" si="6"/>
        <v/>
      </c>
      <c r="K250" s="40"/>
      <c r="L250" s="39"/>
      <c r="M250" s="39"/>
      <c r="N250" s="40"/>
    </row>
    <row r="251" spans="1:14" ht="21" customHeight="1" x14ac:dyDescent="0.3">
      <c r="A251" s="38" t="str">
        <f t="shared" si="7"/>
        <v/>
      </c>
      <c r="B251" s="39"/>
      <c r="C251" s="40"/>
      <c r="D251" s="40"/>
      <c r="E251" s="40">
        <v>1</v>
      </c>
      <c r="F251" s="39"/>
      <c r="G251" s="40"/>
      <c r="H251" s="40"/>
      <c r="I251" s="40"/>
      <c r="J251" s="38" t="str">
        <f t="shared" si="6"/>
        <v/>
      </c>
      <c r="K251" s="40"/>
      <c r="L251" s="39"/>
      <c r="M251" s="39"/>
      <c r="N251" s="40"/>
    </row>
    <row r="252" spans="1:14" ht="21" customHeight="1" x14ac:dyDescent="0.3">
      <c r="A252" s="38" t="str">
        <f t="shared" si="7"/>
        <v/>
      </c>
      <c r="B252" s="39"/>
      <c r="C252" s="40"/>
      <c r="D252" s="40"/>
      <c r="E252" s="40">
        <v>1</v>
      </c>
      <c r="F252" s="39"/>
      <c r="G252" s="40"/>
      <c r="H252" s="40"/>
      <c r="I252" s="40"/>
      <c r="J252" s="38" t="str">
        <f t="shared" si="6"/>
        <v/>
      </c>
      <c r="K252" s="40"/>
      <c r="L252" s="39"/>
      <c r="M252" s="39"/>
      <c r="N252" s="40"/>
    </row>
    <row r="253" spans="1:14" ht="21" customHeight="1" x14ac:dyDescent="0.3">
      <c r="A253" s="38" t="str">
        <f t="shared" si="7"/>
        <v/>
      </c>
      <c r="B253" s="39"/>
      <c r="C253" s="40"/>
      <c r="D253" s="40"/>
      <c r="E253" s="40">
        <v>1</v>
      </c>
      <c r="F253" s="39"/>
      <c r="G253" s="40"/>
      <c r="H253" s="40"/>
      <c r="I253" s="40"/>
      <c r="J253" s="38" t="str">
        <f t="shared" si="6"/>
        <v/>
      </c>
      <c r="K253" s="40"/>
      <c r="L253" s="39"/>
      <c r="M253" s="39"/>
      <c r="N253" s="40"/>
    </row>
    <row r="254" spans="1:14" ht="21" customHeight="1" x14ac:dyDescent="0.3">
      <c r="A254" s="38" t="str">
        <f t="shared" si="7"/>
        <v/>
      </c>
      <c r="B254" s="39"/>
      <c r="C254" s="40"/>
      <c r="D254" s="40"/>
      <c r="E254" s="40">
        <v>1</v>
      </c>
      <c r="F254" s="39"/>
      <c r="G254" s="40"/>
      <c r="H254" s="40"/>
      <c r="I254" s="40"/>
      <c r="J254" s="38" t="str">
        <f t="shared" si="6"/>
        <v/>
      </c>
      <c r="K254" s="40"/>
      <c r="L254" s="39"/>
      <c r="M254" s="39"/>
      <c r="N254" s="40"/>
    </row>
    <row r="255" spans="1:14" ht="21" customHeight="1" x14ac:dyDescent="0.3">
      <c r="A255" s="38" t="str">
        <f t="shared" si="7"/>
        <v/>
      </c>
      <c r="B255" s="39"/>
      <c r="C255" s="40"/>
      <c r="D255" s="40"/>
      <c r="E255" s="40">
        <v>1</v>
      </c>
      <c r="F255" s="39"/>
      <c r="G255" s="40"/>
      <c r="H255" s="40"/>
      <c r="I255" s="40"/>
      <c r="J255" s="38" t="str">
        <f t="shared" si="6"/>
        <v/>
      </c>
      <c r="K255" s="40"/>
      <c r="L255" s="39"/>
      <c r="M255" s="39"/>
      <c r="N255" s="40"/>
    </row>
    <row r="256" spans="1:14" ht="21" customHeight="1" x14ac:dyDescent="0.3">
      <c r="A256" s="38" t="str">
        <f t="shared" si="7"/>
        <v/>
      </c>
      <c r="B256" s="39"/>
      <c r="C256" s="40"/>
      <c r="D256" s="40"/>
      <c r="E256" s="40">
        <v>1</v>
      </c>
      <c r="F256" s="39"/>
      <c r="G256" s="40"/>
      <c r="H256" s="40"/>
      <c r="I256" s="40"/>
      <c r="J256" s="38" t="str">
        <f t="shared" si="6"/>
        <v/>
      </c>
      <c r="K256" s="40"/>
      <c r="L256" s="39"/>
      <c r="M256" s="39"/>
      <c r="N256" s="40"/>
    </row>
    <row r="257" spans="1:14" ht="21" customHeight="1" x14ac:dyDescent="0.3">
      <c r="A257" s="38" t="str">
        <f t="shared" si="7"/>
        <v/>
      </c>
      <c r="B257" s="39"/>
      <c r="C257" s="40"/>
      <c r="D257" s="40"/>
      <c r="E257" s="40">
        <v>1</v>
      </c>
      <c r="F257" s="39"/>
      <c r="G257" s="40"/>
      <c r="H257" s="40"/>
      <c r="I257" s="40"/>
      <c r="J257" s="38" t="str">
        <f t="shared" si="6"/>
        <v/>
      </c>
      <c r="K257" s="40"/>
      <c r="L257" s="39"/>
      <c r="M257" s="39"/>
      <c r="N257" s="40"/>
    </row>
  </sheetData>
  <autoFilter ref="A6:N257"/>
  <mergeCells count="2">
    <mergeCell ref="A1:N1"/>
    <mergeCell ref="B2:N2"/>
  </mergeCells>
  <conditionalFormatting sqref="I8:I257">
    <cfRule type="expression" dxfId="13" priority="2">
      <formula>I8="Yes"</formula>
    </cfRule>
    <cfRule type="expression" dxfId="12" priority="3">
      <formula>I8="No"</formula>
    </cfRule>
    <cfRule type="expression" dxfId="11" priority="4">
      <formula>I8="Pending"</formula>
    </cfRule>
  </conditionalFormatting>
  <dataValidations count="3">
    <dataValidation type="list" allowBlank="1" sqref="I8:I257">
      <formula1>"Yes,No,Pending"</formula1>
      <formula2>0</formula2>
    </dataValidation>
    <dataValidation type="list" allowBlank="1" sqref="G8:H257 N8:N257">
      <formula1>"Yes,No"</formula1>
      <formula2>0</formula2>
    </dataValidation>
    <dataValidation type="whole" allowBlank="1" showErrorMessage="1" errorTitle="Party size" error="Enter a whole number from 1 to 20." sqref="E8:E257">
      <formula1>1</formula1>
      <formula2>20</formula2>
    </dataValidation>
  </dataValidations>
  <pageMargins left="0.75" right="0.75" top="1" bottom="1" header="0.511811023622047" footer="0.511811023622047"/>
  <pageSetup fitToHeight="0" orientation="landscape" horizontalDpi="300" verticalDpi="300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>
          <x14:formula1>
            <xm:f>Lists!$C$4:$C$13</xm:f>
          </x14:formula1>
          <x14:formula2>
            <xm:f>0</xm:f>
          </x14:formula2>
          <xm:sqref>C8:C257</xm:sqref>
        </x14:dataValidation>
        <x14:dataValidation type="list" allowBlank="1">
          <x14:formula1>
            <xm:f>Lists!$B$4:$B$13</xm:f>
          </x14:formula1>
          <x14:formula2>
            <xm:f>0</xm:f>
          </x14:formula2>
          <xm:sqref>D8:D257</xm:sqref>
        </x14:dataValidation>
        <x14:dataValidation type="list" allowBlank="1">
          <x14:formula1>
            <xm:f>Lists!$A$4:$A$13</xm:f>
          </x14:formula1>
          <x14:formula2>
            <xm:f>0</xm:f>
          </x14:formula2>
          <xm:sqref>K8:K257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CEBFA"/>
    <pageSetUpPr fitToPage="1"/>
  </sheetPr>
  <dimension ref="A1:R26"/>
  <sheetViews>
    <sheetView showGridLines="0" zoomScaleNormal="100" workbookViewId="0">
      <pane xSplit="3" ySplit="6" topLeftCell="D7" activePane="bottomRight" state="frozen"/>
      <selection pane="topRight" activeCell="D1" sqref="D1"/>
      <selection pane="bottomLeft" activeCell="A7" sqref="A7"/>
      <selection pane="bottomRight"/>
    </sheetView>
  </sheetViews>
  <sheetFormatPr defaultColWidth="8.6640625" defaultRowHeight="14.4" x14ac:dyDescent="0.3"/>
  <cols>
    <col min="1" max="1" width="3" customWidth="1"/>
    <col min="2" max="2" width="16" customWidth="1"/>
    <col min="3" max="3" width="10" customWidth="1"/>
    <col min="4" max="15" width="17" customWidth="1"/>
    <col min="16" max="17" width="9" customWidth="1"/>
    <col min="18" max="18" width="15" customWidth="1"/>
  </cols>
  <sheetData>
    <row r="1" spans="1:18" ht="37.5" customHeight="1" x14ac:dyDescent="0.3">
      <c r="A1" s="83" t="s">
        <v>93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</row>
    <row r="2" spans="1:18" x14ac:dyDescent="0.3">
      <c r="A2" s="17" t="str">
        <f>HYPERLINK("#'Dashboard'!A1","← Back to Dashboard")</f>
        <v>← Back to Dashboard</v>
      </c>
      <c r="B2" s="84" t="s">
        <v>94</v>
      </c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</row>
    <row r="3" spans="1:18" ht="25.5" customHeight="1" x14ac:dyDescent="0.3">
      <c r="B3" s="41" t="s">
        <v>95</v>
      </c>
      <c r="C3" s="41" t="s">
        <v>96</v>
      </c>
      <c r="D3" s="41" t="s">
        <v>97</v>
      </c>
      <c r="E3" s="41" t="s">
        <v>98</v>
      </c>
    </row>
    <row r="4" spans="1:18" ht="27.75" customHeight="1" x14ac:dyDescent="0.3">
      <c r="B4" s="33">
        <f>'Guest List'!C4</f>
        <v>0</v>
      </c>
      <c r="C4" s="42">
        <f>SUM(P7:P26)</f>
        <v>0</v>
      </c>
      <c r="D4" s="42">
        <f>B4-C4</f>
        <v>0</v>
      </c>
      <c r="E4" s="42">
        <f>SUM(C7:C26)</f>
        <v>200</v>
      </c>
    </row>
    <row r="6" spans="1:18" x14ac:dyDescent="0.3">
      <c r="B6" s="43" t="s">
        <v>99</v>
      </c>
      <c r="C6" s="43" t="s">
        <v>100</v>
      </c>
      <c r="D6" s="43" t="s">
        <v>101</v>
      </c>
      <c r="E6" s="43" t="s">
        <v>102</v>
      </c>
      <c r="F6" s="43" t="s">
        <v>103</v>
      </c>
      <c r="G6" s="43" t="s">
        <v>104</v>
      </c>
      <c r="H6" s="43" t="s">
        <v>105</v>
      </c>
      <c r="I6" s="43" t="s">
        <v>106</v>
      </c>
      <c r="J6" s="43" t="s">
        <v>107</v>
      </c>
      <c r="K6" s="43" t="s">
        <v>108</v>
      </c>
      <c r="L6" s="43" t="s">
        <v>109</v>
      </c>
      <c r="M6" s="43" t="s">
        <v>110</v>
      </c>
      <c r="N6" s="43" t="s">
        <v>111</v>
      </c>
      <c r="O6" s="43" t="s">
        <v>112</v>
      </c>
      <c r="P6" s="43" t="s">
        <v>96</v>
      </c>
      <c r="Q6" s="43" t="s">
        <v>113</v>
      </c>
      <c r="R6" s="43" t="s">
        <v>114</v>
      </c>
    </row>
    <row r="7" spans="1:18" ht="21" customHeight="1" x14ac:dyDescent="0.3">
      <c r="B7" s="44" t="s">
        <v>115</v>
      </c>
      <c r="C7" s="45">
        <v>10</v>
      </c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  <c r="P7" s="38">
        <f t="shared" ref="P7:P26" si="0">COUNTA(D7:O7)</f>
        <v>0</v>
      </c>
      <c r="Q7" s="38">
        <f t="shared" ref="Q7:Q26" si="1">C7-P7</f>
        <v>10</v>
      </c>
      <c r="R7" s="38" t="str">
        <f t="shared" ref="R7:R26" si="2">IF(P7&gt;C7,"Over capacity",IF(P7=0,"Empty",IF(P7=C7,"Full","Seats open")))</f>
        <v>Empty</v>
      </c>
    </row>
    <row r="8" spans="1:18" ht="21" customHeight="1" x14ac:dyDescent="0.3">
      <c r="B8" s="44" t="s">
        <v>116</v>
      </c>
      <c r="C8" s="45">
        <v>10</v>
      </c>
      <c r="D8" s="46"/>
      <c r="E8" s="46"/>
      <c r="F8" s="46"/>
      <c r="G8" s="46"/>
      <c r="H8" s="46"/>
      <c r="I8" s="46"/>
      <c r="J8" s="46"/>
      <c r="K8" s="46"/>
      <c r="L8" s="46"/>
      <c r="M8" s="46"/>
      <c r="N8" s="46"/>
      <c r="O8" s="46"/>
      <c r="P8" s="38">
        <f t="shared" si="0"/>
        <v>0</v>
      </c>
      <c r="Q8" s="38">
        <f t="shared" si="1"/>
        <v>10</v>
      </c>
      <c r="R8" s="38" t="str">
        <f t="shared" si="2"/>
        <v>Empty</v>
      </c>
    </row>
    <row r="9" spans="1:18" ht="21" customHeight="1" x14ac:dyDescent="0.3">
      <c r="B9" s="44" t="s">
        <v>117</v>
      </c>
      <c r="C9" s="45">
        <v>10</v>
      </c>
      <c r="D9" s="46"/>
      <c r="E9" s="46"/>
      <c r="F9" s="46"/>
      <c r="G9" s="46"/>
      <c r="H9" s="46"/>
      <c r="I9" s="46"/>
      <c r="J9" s="46"/>
      <c r="K9" s="46"/>
      <c r="L9" s="46"/>
      <c r="M9" s="46"/>
      <c r="N9" s="46"/>
      <c r="O9" s="46"/>
      <c r="P9" s="38">
        <f t="shared" si="0"/>
        <v>0</v>
      </c>
      <c r="Q9" s="38">
        <f t="shared" si="1"/>
        <v>10</v>
      </c>
      <c r="R9" s="38" t="str">
        <f t="shared" si="2"/>
        <v>Empty</v>
      </c>
    </row>
    <row r="10" spans="1:18" ht="21" customHeight="1" x14ac:dyDescent="0.3">
      <c r="B10" s="44" t="s">
        <v>118</v>
      </c>
      <c r="C10" s="45">
        <v>10</v>
      </c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46"/>
      <c r="O10" s="46"/>
      <c r="P10" s="38">
        <f t="shared" si="0"/>
        <v>0</v>
      </c>
      <c r="Q10" s="38">
        <f t="shared" si="1"/>
        <v>10</v>
      </c>
      <c r="R10" s="38" t="str">
        <f t="shared" si="2"/>
        <v>Empty</v>
      </c>
    </row>
    <row r="11" spans="1:18" ht="21" customHeight="1" x14ac:dyDescent="0.3">
      <c r="B11" s="44" t="s">
        <v>119</v>
      </c>
      <c r="C11" s="45">
        <v>10</v>
      </c>
      <c r="D11" s="46"/>
      <c r="E11" s="46"/>
      <c r="F11" s="46"/>
      <c r="G11" s="46"/>
      <c r="H11" s="46"/>
      <c r="I11" s="46"/>
      <c r="J11" s="46"/>
      <c r="K11" s="46"/>
      <c r="L11" s="46"/>
      <c r="M11" s="46"/>
      <c r="N11" s="46"/>
      <c r="O11" s="46"/>
      <c r="P11" s="38">
        <f t="shared" si="0"/>
        <v>0</v>
      </c>
      <c r="Q11" s="38">
        <f t="shared" si="1"/>
        <v>10</v>
      </c>
      <c r="R11" s="38" t="str">
        <f t="shared" si="2"/>
        <v>Empty</v>
      </c>
    </row>
    <row r="12" spans="1:18" ht="21" customHeight="1" x14ac:dyDescent="0.3">
      <c r="B12" s="44" t="s">
        <v>120</v>
      </c>
      <c r="C12" s="45">
        <v>10</v>
      </c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38">
        <f t="shared" si="0"/>
        <v>0</v>
      </c>
      <c r="Q12" s="38">
        <f t="shared" si="1"/>
        <v>10</v>
      </c>
      <c r="R12" s="38" t="str">
        <f t="shared" si="2"/>
        <v>Empty</v>
      </c>
    </row>
    <row r="13" spans="1:18" ht="21" customHeight="1" x14ac:dyDescent="0.3">
      <c r="B13" s="44" t="s">
        <v>121</v>
      </c>
      <c r="C13" s="45">
        <v>10</v>
      </c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38">
        <f t="shared" si="0"/>
        <v>0</v>
      </c>
      <c r="Q13" s="38">
        <f t="shared" si="1"/>
        <v>10</v>
      </c>
      <c r="R13" s="38" t="str">
        <f t="shared" si="2"/>
        <v>Empty</v>
      </c>
    </row>
    <row r="14" spans="1:18" ht="21" customHeight="1" x14ac:dyDescent="0.3">
      <c r="B14" s="44" t="s">
        <v>122</v>
      </c>
      <c r="C14" s="45">
        <v>10</v>
      </c>
      <c r="D14" s="46"/>
      <c r="E14" s="46"/>
      <c r="F14" s="46"/>
      <c r="G14" s="46"/>
      <c r="H14" s="46"/>
      <c r="I14" s="46"/>
      <c r="J14" s="46"/>
      <c r="K14" s="46"/>
      <c r="L14" s="46"/>
      <c r="M14" s="46"/>
      <c r="N14" s="46"/>
      <c r="O14" s="46"/>
      <c r="P14" s="38">
        <f t="shared" si="0"/>
        <v>0</v>
      </c>
      <c r="Q14" s="38">
        <f t="shared" si="1"/>
        <v>10</v>
      </c>
      <c r="R14" s="38" t="str">
        <f t="shared" si="2"/>
        <v>Empty</v>
      </c>
    </row>
    <row r="15" spans="1:18" ht="21" customHeight="1" x14ac:dyDescent="0.3">
      <c r="B15" s="44" t="s">
        <v>123</v>
      </c>
      <c r="C15" s="45">
        <v>10</v>
      </c>
      <c r="D15" s="46"/>
      <c r="E15" s="46"/>
      <c r="F15" s="46"/>
      <c r="G15" s="46"/>
      <c r="H15" s="46"/>
      <c r="I15" s="46"/>
      <c r="J15" s="46"/>
      <c r="K15" s="46"/>
      <c r="L15" s="46"/>
      <c r="M15" s="46"/>
      <c r="N15" s="46"/>
      <c r="O15" s="46"/>
      <c r="P15" s="38">
        <f t="shared" si="0"/>
        <v>0</v>
      </c>
      <c r="Q15" s="38">
        <f t="shared" si="1"/>
        <v>10</v>
      </c>
      <c r="R15" s="38" t="str">
        <f t="shared" si="2"/>
        <v>Empty</v>
      </c>
    </row>
    <row r="16" spans="1:18" ht="21" customHeight="1" x14ac:dyDescent="0.3">
      <c r="B16" s="44" t="s">
        <v>124</v>
      </c>
      <c r="C16" s="45">
        <v>10</v>
      </c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38">
        <f t="shared" si="0"/>
        <v>0</v>
      </c>
      <c r="Q16" s="38">
        <f t="shared" si="1"/>
        <v>10</v>
      </c>
      <c r="R16" s="38" t="str">
        <f t="shared" si="2"/>
        <v>Empty</v>
      </c>
    </row>
    <row r="17" spans="2:18" ht="21" customHeight="1" x14ac:dyDescent="0.3">
      <c r="B17" s="44" t="s">
        <v>125</v>
      </c>
      <c r="C17" s="45">
        <v>10</v>
      </c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38">
        <f t="shared" si="0"/>
        <v>0</v>
      </c>
      <c r="Q17" s="38">
        <f t="shared" si="1"/>
        <v>10</v>
      </c>
      <c r="R17" s="38" t="str">
        <f t="shared" si="2"/>
        <v>Empty</v>
      </c>
    </row>
    <row r="18" spans="2:18" ht="21" customHeight="1" x14ac:dyDescent="0.3">
      <c r="B18" s="44" t="s">
        <v>126</v>
      </c>
      <c r="C18" s="45">
        <v>10</v>
      </c>
      <c r="D18" s="46"/>
      <c r="E18" s="46"/>
      <c r="F18" s="46"/>
      <c r="G18" s="46"/>
      <c r="H18" s="46"/>
      <c r="I18" s="46"/>
      <c r="J18" s="46"/>
      <c r="K18" s="46"/>
      <c r="L18" s="46"/>
      <c r="M18" s="46"/>
      <c r="N18" s="46"/>
      <c r="O18" s="46"/>
      <c r="P18" s="38">
        <f t="shared" si="0"/>
        <v>0</v>
      </c>
      <c r="Q18" s="38">
        <f t="shared" si="1"/>
        <v>10</v>
      </c>
      <c r="R18" s="38" t="str">
        <f t="shared" si="2"/>
        <v>Empty</v>
      </c>
    </row>
    <row r="19" spans="2:18" ht="21" customHeight="1" x14ac:dyDescent="0.3">
      <c r="B19" s="44" t="s">
        <v>127</v>
      </c>
      <c r="C19" s="45">
        <v>10</v>
      </c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46"/>
      <c r="O19" s="46"/>
      <c r="P19" s="38">
        <f t="shared" si="0"/>
        <v>0</v>
      </c>
      <c r="Q19" s="38">
        <f t="shared" si="1"/>
        <v>10</v>
      </c>
      <c r="R19" s="38" t="str">
        <f t="shared" si="2"/>
        <v>Empty</v>
      </c>
    </row>
    <row r="20" spans="2:18" ht="21" customHeight="1" x14ac:dyDescent="0.3">
      <c r="B20" s="44" t="s">
        <v>128</v>
      </c>
      <c r="C20" s="45">
        <v>10</v>
      </c>
      <c r="D20" s="46"/>
      <c r="E20" s="46"/>
      <c r="F20" s="46"/>
      <c r="G20" s="46"/>
      <c r="H20" s="46"/>
      <c r="I20" s="46"/>
      <c r="J20" s="46"/>
      <c r="K20" s="46"/>
      <c r="L20" s="46"/>
      <c r="M20" s="46"/>
      <c r="N20" s="46"/>
      <c r="O20" s="46"/>
      <c r="P20" s="38">
        <f t="shared" si="0"/>
        <v>0</v>
      </c>
      <c r="Q20" s="38">
        <f t="shared" si="1"/>
        <v>10</v>
      </c>
      <c r="R20" s="38" t="str">
        <f t="shared" si="2"/>
        <v>Empty</v>
      </c>
    </row>
    <row r="21" spans="2:18" ht="21" customHeight="1" x14ac:dyDescent="0.3">
      <c r="B21" s="44" t="s">
        <v>129</v>
      </c>
      <c r="C21" s="45">
        <v>10</v>
      </c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38">
        <f t="shared" si="0"/>
        <v>0</v>
      </c>
      <c r="Q21" s="38">
        <f t="shared" si="1"/>
        <v>10</v>
      </c>
      <c r="R21" s="38" t="str">
        <f t="shared" si="2"/>
        <v>Empty</v>
      </c>
    </row>
    <row r="22" spans="2:18" ht="21" customHeight="1" x14ac:dyDescent="0.3">
      <c r="B22" s="44" t="s">
        <v>130</v>
      </c>
      <c r="C22" s="45">
        <v>10</v>
      </c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38">
        <f t="shared" si="0"/>
        <v>0</v>
      </c>
      <c r="Q22" s="38">
        <f t="shared" si="1"/>
        <v>10</v>
      </c>
      <c r="R22" s="38" t="str">
        <f t="shared" si="2"/>
        <v>Empty</v>
      </c>
    </row>
    <row r="23" spans="2:18" ht="21" customHeight="1" x14ac:dyDescent="0.3">
      <c r="B23" s="44" t="s">
        <v>131</v>
      </c>
      <c r="C23" s="45">
        <v>10</v>
      </c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46"/>
      <c r="P23" s="38">
        <f t="shared" si="0"/>
        <v>0</v>
      </c>
      <c r="Q23" s="38">
        <f t="shared" si="1"/>
        <v>10</v>
      </c>
      <c r="R23" s="38" t="str">
        <f t="shared" si="2"/>
        <v>Empty</v>
      </c>
    </row>
    <row r="24" spans="2:18" ht="21" customHeight="1" x14ac:dyDescent="0.3">
      <c r="B24" s="44" t="s">
        <v>132</v>
      </c>
      <c r="C24" s="45">
        <v>10</v>
      </c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38">
        <f t="shared" si="0"/>
        <v>0</v>
      </c>
      <c r="Q24" s="38">
        <f t="shared" si="1"/>
        <v>10</v>
      </c>
      <c r="R24" s="38" t="str">
        <f t="shared" si="2"/>
        <v>Empty</v>
      </c>
    </row>
    <row r="25" spans="2:18" ht="21" customHeight="1" x14ac:dyDescent="0.3">
      <c r="B25" s="44" t="s">
        <v>133</v>
      </c>
      <c r="C25" s="45">
        <v>10</v>
      </c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38">
        <f t="shared" si="0"/>
        <v>0</v>
      </c>
      <c r="Q25" s="38">
        <f t="shared" si="1"/>
        <v>10</v>
      </c>
      <c r="R25" s="38" t="str">
        <f t="shared" si="2"/>
        <v>Empty</v>
      </c>
    </row>
    <row r="26" spans="2:18" ht="21" customHeight="1" x14ac:dyDescent="0.3">
      <c r="B26" s="44" t="s">
        <v>134</v>
      </c>
      <c r="C26" s="45">
        <v>10</v>
      </c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38">
        <f t="shared" si="0"/>
        <v>0</v>
      </c>
      <c r="Q26" s="38">
        <f t="shared" si="1"/>
        <v>10</v>
      </c>
      <c r="R26" s="38" t="str">
        <f t="shared" si="2"/>
        <v>Empty</v>
      </c>
    </row>
  </sheetData>
  <mergeCells count="2">
    <mergeCell ref="A1:R1"/>
    <mergeCell ref="B2:R2"/>
  </mergeCells>
  <conditionalFormatting sqref="D7:O26">
    <cfRule type="expression" dxfId="10" priority="2">
      <formula>AND(D7&lt;&gt;"",COUNTIF($D$7:$O$26,D7)&gt;1)</formula>
    </cfRule>
  </conditionalFormatting>
  <conditionalFormatting sqref="R7:R26">
    <cfRule type="expression" dxfId="9" priority="3">
      <formula>R7="Over capacity"</formula>
    </cfRule>
    <cfRule type="expression" dxfId="8" priority="4">
      <formula>R7="Full"</formula>
    </cfRule>
    <cfRule type="expression" dxfId="7" priority="5">
      <formula>R7="Seats open"</formula>
    </cfRule>
  </conditionalFormatting>
  <pageMargins left="0.75" right="0.75" top="1" bottom="1" header="0.511811023622047" footer="0.511811023622047"/>
  <pageSetup fitToHeight="0" orientation="landscape" horizontalDpi="300" verticalDpi="30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>
          <x14:formula1>
            <xm:f>'Guest List'!$B$8:$B$257</xm:f>
          </x14:formula1>
          <x14:formula2>
            <xm:f>0</xm:f>
          </x14:formula2>
          <xm:sqref>D7:O26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E9D6"/>
    <pageSetUpPr fitToPage="1"/>
  </sheetPr>
  <dimension ref="A2:M36"/>
  <sheetViews>
    <sheetView showGridLines="0"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ColWidth="8.6640625" defaultRowHeight="14.4" x14ac:dyDescent="0.3"/>
  <cols>
    <col min="1" max="2" width="24" customWidth="1"/>
    <col min="3" max="3" width="18" customWidth="1"/>
    <col min="4" max="4" width="16" customWidth="1"/>
    <col min="5" max="6" width="26" customWidth="1"/>
    <col min="7" max="10" width="15" customWidth="1"/>
    <col min="11" max="11" width="14" customWidth="1"/>
    <col min="12" max="12" width="20" customWidth="1"/>
    <col min="13" max="13" width="32" customWidth="1"/>
  </cols>
  <sheetData>
    <row r="2" spans="1:13" ht="37.5" customHeight="1" x14ac:dyDescent="0.3">
      <c r="A2" s="85" t="s">
        <v>135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</row>
    <row r="3" spans="1:13" x14ac:dyDescent="0.3">
      <c r="A3" s="17" t="str">
        <f>HYPERLINK("#'Dashboard'!A1","← Back to Dashboard")</f>
        <v>← Back to Dashboard</v>
      </c>
      <c r="G3" s="47" t="s">
        <v>136</v>
      </c>
      <c r="H3" s="47" t="s">
        <v>8</v>
      </c>
      <c r="I3" s="47" t="s">
        <v>137</v>
      </c>
      <c r="J3" s="47" t="s">
        <v>138</v>
      </c>
    </row>
    <row r="4" spans="1:13" ht="25.5" customHeight="1" x14ac:dyDescent="0.3">
      <c r="G4" s="48">
        <f>SUM(G7:G36)</f>
        <v>0</v>
      </c>
      <c r="H4" s="48">
        <f>SUM(H7:H36)</f>
        <v>0</v>
      </c>
      <c r="I4" s="48">
        <f>SUM(I7:I36)</f>
        <v>0</v>
      </c>
      <c r="J4" s="49">
        <f ca="1">COUNTIF(L7:L36,"OVERDUE")</f>
        <v>0</v>
      </c>
    </row>
    <row r="5" spans="1:13" ht="30" customHeight="1" x14ac:dyDescent="0.3">
      <c r="A5" s="50" t="s">
        <v>139</v>
      </c>
      <c r="B5" s="50" t="s">
        <v>140</v>
      </c>
      <c r="C5" s="50" t="s">
        <v>141</v>
      </c>
      <c r="D5" s="50" t="s">
        <v>142</v>
      </c>
      <c r="E5" s="50" t="s">
        <v>143</v>
      </c>
      <c r="F5" s="50" t="s">
        <v>144</v>
      </c>
      <c r="G5" s="50" t="s">
        <v>145</v>
      </c>
      <c r="H5" s="50" t="s">
        <v>46</v>
      </c>
      <c r="I5" s="50" t="s">
        <v>146</v>
      </c>
      <c r="J5" s="50" t="s">
        <v>147</v>
      </c>
      <c r="K5" s="50" t="s">
        <v>148</v>
      </c>
      <c r="L5" s="50" t="s">
        <v>149</v>
      </c>
      <c r="M5" s="50" t="s">
        <v>150</v>
      </c>
    </row>
    <row r="6" spans="1:13" ht="21.75" customHeight="1" x14ac:dyDescent="0.3">
      <c r="A6" s="37" t="s">
        <v>151</v>
      </c>
      <c r="B6" s="37" t="s">
        <v>152</v>
      </c>
      <c r="C6" s="37" t="s">
        <v>153</v>
      </c>
      <c r="D6" s="36" t="s">
        <v>154</v>
      </c>
      <c r="E6" s="37" t="s">
        <v>155</v>
      </c>
      <c r="F6" s="37" t="s">
        <v>52</v>
      </c>
      <c r="G6" s="51">
        <v>4200</v>
      </c>
      <c r="H6" s="51">
        <v>1500</v>
      </c>
      <c r="I6" s="51">
        <f t="shared" ref="I6:I36" si="0">IF(G6="","",G6-N(H6))</f>
        <v>2700</v>
      </c>
      <c r="J6" s="52">
        <v>46539</v>
      </c>
      <c r="K6" s="36" t="s">
        <v>88</v>
      </c>
      <c r="L6" s="36" t="str">
        <f t="shared" ref="L6:L36" ca="1" si="1">IF(G6="","",IF(N(I6)&lt;=0,"Paid in full",IF(J6="","Balance outstanding",IF(J6&lt;TODAY(),"OVERDUE",IF(J6-TODAY()&lt;=30,"Due within 30 days","On track")))))</f>
        <v>On track</v>
      </c>
      <c r="M6" s="37" t="s">
        <v>156</v>
      </c>
    </row>
    <row r="7" spans="1:13" ht="21.75" customHeight="1" x14ac:dyDescent="0.3">
      <c r="A7" s="46" t="s">
        <v>157</v>
      </c>
      <c r="B7" s="46"/>
      <c r="C7" s="46"/>
      <c r="D7" s="38"/>
      <c r="E7" s="46"/>
      <c r="F7" s="46" t="s">
        <v>50</v>
      </c>
      <c r="G7" s="24"/>
      <c r="H7" s="24"/>
      <c r="I7" s="23" t="str">
        <f t="shared" si="0"/>
        <v/>
      </c>
      <c r="J7" s="53"/>
      <c r="K7" s="38"/>
      <c r="L7" s="38" t="str">
        <f t="shared" ca="1" si="1"/>
        <v/>
      </c>
      <c r="M7" s="46"/>
    </row>
    <row r="8" spans="1:13" ht="21.75" customHeight="1" x14ac:dyDescent="0.3">
      <c r="A8" s="46" t="s">
        <v>53</v>
      </c>
      <c r="B8" s="46"/>
      <c r="C8" s="46"/>
      <c r="D8" s="38"/>
      <c r="E8" s="46"/>
      <c r="F8" s="46" t="s">
        <v>53</v>
      </c>
      <c r="G8" s="24"/>
      <c r="H8" s="24"/>
      <c r="I8" s="23" t="str">
        <f t="shared" si="0"/>
        <v/>
      </c>
      <c r="J8" s="53"/>
      <c r="K8" s="38"/>
      <c r="L8" s="38" t="str">
        <f t="shared" ca="1" si="1"/>
        <v/>
      </c>
      <c r="M8" s="46"/>
    </row>
    <row r="9" spans="1:13" ht="21.75" customHeight="1" x14ac:dyDescent="0.3">
      <c r="A9" s="46" t="s">
        <v>158</v>
      </c>
      <c r="B9" s="46"/>
      <c r="C9" s="46"/>
      <c r="D9" s="38"/>
      <c r="E9" s="46"/>
      <c r="F9" s="46" t="s">
        <v>52</v>
      </c>
      <c r="G9" s="24"/>
      <c r="H9" s="24"/>
      <c r="I9" s="23" t="str">
        <f t="shared" si="0"/>
        <v/>
      </c>
      <c r="J9" s="53"/>
      <c r="K9" s="38"/>
      <c r="L9" s="38" t="str">
        <f t="shared" ca="1" si="1"/>
        <v/>
      </c>
      <c r="M9" s="46"/>
    </row>
    <row r="10" spans="1:13" ht="21.75" customHeight="1" x14ac:dyDescent="0.3">
      <c r="A10" s="46" t="s">
        <v>159</v>
      </c>
      <c r="B10" s="46"/>
      <c r="C10" s="46"/>
      <c r="D10" s="38"/>
      <c r="E10" s="46"/>
      <c r="F10" s="46" t="s">
        <v>52</v>
      </c>
      <c r="G10" s="24"/>
      <c r="H10" s="24"/>
      <c r="I10" s="23" t="str">
        <f t="shared" si="0"/>
        <v/>
      </c>
      <c r="J10" s="53"/>
      <c r="K10" s="38"/>
      <c r="L10" s="38" t="str">
        <f t="shared" ca="1" si="1"/>
        <v/>
      </c>
      <c r="M10" s="46"/>
    </row>
    <row r="11" spans="1:13" ht="21.75" customHeight="1" x14ac:dyDescent="0.3">
      <c r="A11" s="46" t="s">
        <v>160</v>
      </c>
      <c r="B11" s="46"/>
      <c r="C11" s="46"/>
      <c r="D11" s="38"/>
      <c r="E11" s="46"/>
      <c r="F11" s="46" t="s">
        <v>51</v>
      </c>
      <c r="G11" s="24"/>
      <c r="H11" s="24"/>
      <c r="I11" s="23" t="str">
        <f t="shared" si="0"/>
        <v/>
      </c>
      <c r="J11" s="53"/>
      <c r="K11" s="38"/>
      <c r="L11" s="38" t="str">
        <f t="shared" ca="1" si="1"/>
        <v/>
      </c>
      <c r="M11" s="46"/>
    </row>
    <row r="12" spans="1:13" ht="21.75" customHeight="1" x14ac:dyDescent="0.3">
      <c r="A12" s="46" t="s">
        <v>161</v>
      </c>
      <c r="B12" s="46"/>
      <c r="C12" s="46"/>
      <c r="D12" s="38"/>
      <c r="E12" s="46"/>
      <c r="F12" s="46" t="s">
        <v>51</v>
      </c>
      <c r="G12" s="24"/>
      <c r="H12" s="24"/>
      <c r="I12" s="23" t="str">
        <f t="shared" si="0"/>
        <v/>
      </c>
      <c r="J12" s="53"/>
      <c r="K12" s="38"/>
      <c r="L12" s="38" t="str">
        <f t="shared" ca="1" si="1"/>
        <v/>
      </c>
      <c r="M12" s="46"/>
    </row>
    <row r="13" spans="1:13" ht="21.75" customHeight="1" x14ac:dyDescent="0.3">
      <c r="A13" s="46" t="s">
        <v>162</v>
      </c>
      <c r="B13" s="46"/>
      <c r="C13" s="46"/>
      <c r="D13" s="38"/>
      <c r="E13" s="46"/>
      <c r="F13" s="46" t="s">
        <v>54</v>
      </c>
      <c r="G13" s="24"/>
      <c r="H13" s="24"/>
      <c r="I13" s="23" t="str">
        <f t="shared" si="0"/>
        <v/>
      </c>
      <c r="J13" s="53"/>
      <c r="K13" s="38"/>
      <c r="L13" s="38" t="str">
        <f t="shared" ca="1" si="1"/>
        <v/>
      </c>
      <c r="M13" s="46"/>
    </row>
    <row r="14" spans="1:13" ht="21.75" customHeight="1" x14ac:dyDescent="0.3">
      <c r="A14" s="46" t="s">
        <v>163</v>
      </c>
      <c r="B14" s="46"/>
      <c r="C14" s="46"/>
      <c r="D14" s="38"/>
      <c r="E14" s="46"/>
      <c r="F14" s="46" t="s">
        <v>50</v>
      </c>
      <c r="G14" s="24"/>
      <c r="H14" s="24"/>
      <c r="I14" s="23" t="str">
        <f t="shared" si="0"/>
        <v/>
      </c>
      <c r="J14" s="53"/>
      <c r="K14" s="38"/>
      <c r="L14" s="38" t="str">
        <f t="shared" ca="1" si="1"/>
        <v/>
      </c>
      <c r="M14" s="46"/>
    </row>
    <row r="15" spans="1:13" ht="21.75" customHeight="1" x14ac:dyDescent="0.3">
      <c r="A15" s="46" t="s">
        <v>164</v>
      </c>
      <c r="B15" s="46"/>
      <c r="C15" s="46"/>
      <c r="D15" s="38"/>
      <c r="E15" s="46"/>
      <c r="F15" s="46" t="s">
        <v>54</v>
      </c>
      <c r="G15" s="24"/>
      <c r="H15" s="24"/>
      <c r="I15" s="23" t="str">
        <f t="shared" si="0"/>
        <v/>
      </c>
      <c r="J15" s="53"/>
      <c r="K15" s="38"/>
      <c r="L15" s="38" t="str">
        <f t="shared" ca="1" si="1"/>
        <v/>
      </c>
      <c r="M15" s="46"/>
    </row>
    <row r="16" spans="1:13" ht="21.75" customHeight="1" x14ac:dyDescent="0.3">
      <c r="A16" s="46" t="s">
        <v>165</v>
      </c>
      <c r="B16" s="46"/>
      <c r="C16" s="46"/>
      <c r="D16" s="38"/>
      <c r="E16" s="46"/>
      <c r="F16" s="46" t="s">
        <v>55</v>
      </c>
      <c r="G16" s="24"/>
      <c r="H16" s="24"/>
      <c r="I16" s="23" t="str">
        <f t="shared" si="0"/>
        <v/>
      </c>
      <c r="J16" s="53"/>
      <c r="K16" s="38"/>
      <c r="L16" s="38" t="str">
        <f t="shared" ca="1" si="1"/>
        <v/>
      </c>
      <c r="M16" s="46"/>
    </row>
    <row r="17" spans="1:13" ht="21.75" customHeight="1" x14ac:dyDescent="0.3">
      <c r="A17" s="46" t="s">
        <v>166</v>
      </c>
      <c r="B17" s="46"/>
      <c r="C17" s="46"/>
      <c r="D17" s="38"/>
      <c r="E17" s="46"/>
      <c r="F17" s="46" t="s">
        <v>60</v>
      </c>
      <c r="G17" s="24"/>
      <c r="H17" s="24"/>
      <c r="I17" s="23" t="str">
        <f t="shared" si="0"/>
        <v/>
      </c>
      <c r="J17" s="53"/>
      <c r="K17" s="38"/>
      <c r="L17" s="38" t="str">
        <f t="shared" ca="1" si="1"/>
        <v/>
      </c>
      <c r="M17" s="46"/>
    </row>
    <row r="18" spans="1:13" ht="21.75" customHeight="1" x14ac:dyDescent="0.3">
      <c r="A18" s="46" t="s">
        <v>167</v>
      </c>
      <c r="B18" s="46"/>
      <c r="C18" s="46"/>
      <c r="D18" s="38"/>
      <c r="E18" s="46"/>
      <c r="F18" s="46" t="s">
        <v>56</v>
      </c>
      <c r="G18" s="24"/>
      <c r="H18" s="24"/>
      <c r="I18" s="23" t="str">
        <f t="shared" si="0"/>
        <v/>
      </c>
      <c r="J18" s="53"/>
      <c r="K18" s="38"/>
      <c r="L18" s="38" t="str">
        <f t="shared" ca="1" si="1"/>
        <v/>
      </c>
      <c r="M18" s="46"/>
    </row>
    <row r="19" spans="1:13" ht="21.75" customHeight="1" x14ac:dyDescent="0.3">
      <c r="A19" s="46" t="s">
        <v>168</v>
      </c>
      <c r="B19" s="46"/>
      <c r="C19" s="46"/>
      <c r="D19" s="38"/>
      <c r="E19" s="46"/>
      <c r="F19" s="46" t="s">
        <v>58</v>
      </c>
      <c r="G19" s="24"/>
      <c r="H19" s="24"/>
      <c r="I19" s="23" t="str">
        <f t="shared" si="0"/>
        <v/>
      </c>
      <c r="J19" s="53"/>
      <c r="K19" s="38"/>
      <c r="L19" s="38" t="str">
        <f t="shared" ca="1" si="1"/>
        <v/>
      </c>
      <c r="M19" s="46"/>
    </row>
    <row r="20" spans="1:13" ht="21.75" customHeight="1" x14ac:dyDescent="0.3">
      <c r="A20" s="46" t="s">
        <v>59</v>
      </c>
      <c r="B20" s="46"/>
      <c r="C20" s="46"/>
      <c r="D20" s="38"/>
      <c r="E20" s="46"/>
      <c r="F20" s="46" t="s">
        <v>59</v>
      </c>
      <c r="G20" s="24"/>
      <c r="H20" s="24"/>
      <c r="I20" s="23" t="str">
        <f t="shared" si="0"/>
        <v/>
      </c>
      <c r="J20" s="53"/>
      <c r="K20" s="38"/>
      <c r="L20" s="38" t="str">
        <f t="shared" ca="1" si="1"/>
        <v/>
      </c>
      <c r="M20" s="46"/>
    </row>
    <row r="21" spans="1:13" ht="21.75" customHeight="1" x14ac:dyDescent="0.3">
      <c r="A21" s="46" t="s">
        <v>169</v>
      </c>
      <c r="B21" s="46"/>
      <c r="C21" s="46"/>
      <c r="D21" s="38"/>
      <c r="E21" s="46"/>
      <c r="F21" s="46" t="s">
        <v>57</v>
      </c>
      <c r="G21" s="24"/>
      <c r="H21" s="24"/>
      <c r="I21" s="23" t="str">
        <f t="shared" si="0"/>
        <v/>
      </c>
      <c r="J21" s="53"/>
      <c r="K21" s="38"/>
      <c r="L21" s="38" t="str">
        <f t="shared" ca="1" si="1"/>
        <v/>
      </c>
      <c r="M21" s="46"/>
    </row>
    <row r="22" spans="1:13" ht="21.75" customHeight="1" x14ac:dyDescent="0.3">
      <c r="A22" s="46"/>
      <c r="B22" s="46"/>
      <c r="C22" s="46"/>
      <c r="D22" s="38"/>
      <c r="E22" s="46"/>
      <c r="F22" s="46"/>
      <c r="G22" s="24"/>
      <c r="H22" s="24"/>
      <c r="I22" s="23" t="str">
        <f t="shared" si="0"/>
        <v/>
      </c>
      <c r="J22" s="53"/>
      <c r="K22" s="38"/>
      <c r="L22" s="38" t="str">
        <f t="shared" ca="1" si="1"/>
        <v/>
      </c>
      <c r="M22" s="46"/>
    </row>
    <row r="23" spans="1:13" ht="21.75" customHeight="1" x14ac:dyDescent="0.3">
      <c r="A23" s="46"/>
      <c r="B23" s="46"/>
      <c r="C23" s="46"/>
      <c r="D23" s="38"/>
      <c r="E23" s="46"/>
      <c r="F23" s="46"/>
      <c r="G23" s="24"/>
      <c r="H23" s="24"/>
      <c r="I23" s="23" t="str">
        <f t="shared" si="0"/>
        <v/>
      </c>
      <c r="J23" s="53"/>
      <c r="K23" s="38"/>
      <c r="L23" s="38" t="str">
        <f t="shared" ca="1" si="1"/>
        <v/>
      </c>
      <c r="M23" s="46"/>
    </row>
    <row r="24" spans="1:13" ht="21.75" customHeight="1" x14ac:dyDescent="0.3">
      <c r="A24" s="46"/>
      <c r="B24" s="46"/>
      <c r="C24" s="46"/>
      <c r="D24" s="38"/>
      <c r="E24" s="46"/>
      <c r="F24" s="46"/>
      <c r="G24" s="24"/>
      <c r="H24" s="24"/>
      <c r="I24" s="23" t="str">
        <f t="shared" si="0"/>
        <v/>
      </c>
      <c r="J24" s="53"/>
      <c r="K24" s="38"/>
      <c r="L24" s="38" t="str">
        <f t="shared" ca="1" si="1"/>
        <v/>
      </c>
      <c r="M24" s="46"/>
    </row>
    <row r="25" spans="1:13" ht="21.75" customHeight="1" x14ac:dyDescent="0.3">
      <c r="A25" s="46"/>
      <c r="B25" s="46"/>
      <c r="C25" s="46"/>
      <c r="D25" s="38"/>
      <c r="E25" s="46"/>
      <c r="F25" s="46"/>
      <c r="G25" s="24"/>
      <c r="H25" s="24"/>
      <c r="I25" s="23" t="str">
        <f t="shared" si="0"/>
        <v/>
      </c>
      <c r="J25" s="53"/>
      <c r="K25" s="38"/>
      <c r="L25" s="38" t="str">
        <f t="shared" ca="1" si="1"/>
        <v/>
      </c>
      <c r="M25" s="46"/>
    </row>
    <row r="26" spans="1:13" ht="21.75" customHeight="1" x14ac:dyDescent="0.3">
      <c r="A26" s="46"/>
      <c r="B26" s="46"/>
      <c r="C26" s="46"/>
      <c r="D26" s="38"/>
      <c r="E26" s="46"/>
      <c r="F26" s="46"/>
      <c r="G26" s="24"/>
      <c r="H26" s="24"/>
      <c r="I26" s="23" t="str">
        <f t="shared" si="0"/>
        <v/>
      </c>
      <c r="J26" s="53"/>
      <c r="K26" s="38"/>
      <c r="L26" s="38" t="str">
        <f t="shared" ca="1" si="1"/>
        <v/>
      </c>
      <c r="M26" s="46"/>
    </row>
    <row r="27" spans="1:13" ht="21.75" customHeight="1" x14ac:dyDescent="0.3">
      <c r="A27" s="46"/>
      <c r="B27" s="46"/>
      <c r="C27" s="46"/>
      <c r="D27" s="38"/>
      <c r="E27" s="46"/>
      <c r="F27" s="46"/>
      <c r="G27" s="24"/>
      <c r="H27" s="24"/>
      <c r="I27" s="23" t="str">
        <f t="shared" si="0"/>
        <v/>
      </c>
      <c r="J27" s="53"/>
      <c r="K27" s="38"/>
      <c r="L27" s="38" t="str">
        <f t="shared" ca="1" si="1"/>
        <v/>
      </c>
      <c r="M27" s="46"/>
    </row>
    <row r="28" spans="1:13" ht="21.75" customHeight="1" x14ac:dyDescent="0.3">
      <c r="A28" s="46"/>
      <c r="B28" s="46"/>
      <c r="C28" s="46"/>
      <c r="D28" s="38"/>
      <c r="E28" s="46"/>
      <c r="F28" s="46"/>
      <c r="G28" s="24"/>
      <c r="H28" s="24"/>
      <c r="I28" s="23" t="str">
        <f t="shared" si="0"/>
        <v/>
      </c>
      <c r="J28" s="53"/>
      <c r="K28" s="38"/>
      <c r="L28" s="38" t="str">
        <f t="shared" ca="1" si="1"/>
        <v/>
      </c>
      <c r="M28" s="46"/>
    </row>
    <row r="29" spans="1:13" ht="21.75" customHeight="1" x14ac:dyDescent="0.3">
      <c r="A29" s="46"/>
      <c r="B29" s="46"/>
      <c r="C29" s="46"/>
      <c r="D29" s="38"/>
      <c r="E29" s="46"/>
      <c r="F29" s="46"/>
      <c r="G29" s="24"/>
      <c r="H29" s="24"/>
      <c r="I29" s="23" t="str">
        <f t="shared" si="0"/>
        <v/>
      </c>
      <c r="J29" s="53"/>
      <c r="K29" s="38"/>
      <c r="L29" s="38" t="str">
        <f t="shared" ca="1" si="1"/>
        <v/>
      </c>
      <c r="M29" s="46"/>
    </row>
    <row r="30" spans="1:13" ht="21.75" customHeight="1" x14ac:dyDescent="0.3">
      <c r="A30" s="46"/>
      <c r="B30" s="46"/>
      <c r="C30" s="46"/>
      <c r="D30" s="38"/>
      <c r="E30" s="46"/>
      <c r="F30" s="46"/>
      <c r="G30" s="24"/>
      <c r="H30" s="24"/>
      <c r="I30" s="23" t="str">
        <f t="shared" si="0"/>
        <v/>
      </c>
      <c r="J30" s="53"/>
      <c r="K30" s="38"/>
      <c r="L30" s="38" t="str">
        <f t="shared" ca="1" si="1"/>
        <v/>
      </c>
      <c r="M30" s="46"/>
    </row>
    <row r="31" spans="1:13" ht="21.75" customHeight="1" x14ac:dyDescent="0.3">
      <c r="A31" s="46"/>
      <c r="B31" s="46"/>
      <c r="C31" s="46"/>
      <c r="D31" s="38"/>
      <c r="E31" s="46"/>
      <c r="F31" s="46"/>
      <c r="G31" s="24"/>
      <c r="H31" s="24"/>
      <c r="I31" s="23" t="str">
        <f t="shared" si="0"/>
        <v/>
      </c>
      <c r="J31" s="53"/>
      <c r="K31" s="38"/>
      <c r="L31" s="38" t="str">
        <f t="shared" ca="1" si="1"/>
        <v/>
      </c>
      <c r="M31" s="46"/>
    </row>
    <row r="32" spans="1:13" ht="21.75" customHeight="1" x14ac:dyDescent="0.3">
      <c r="A32" s="46"/>
      <c r="B32" s="46"/>
      <c r="C32" s="46"/>
      <c r="D32" s="38"/>
      <c r="E32" s="46"/>
      <c r="F32" s="46"/>
      <c r="G32" s="24"/>
      <c r="H32" s="24"/>
      <c r="I32" s="23" t="str">
        <f t="shared" si="0"/>
        <v/>
      </c>
      <c r="J32" s="53"/>
      <c r="K32" s="38"/>
      <c r="L32" s="38" t="str">
        <f t="shared" ca="1" si="1"/>
        <v/>
      </c>
      <c r="M32" s="46"/>
    </row>
    <row r="33" spans="1:13" ht="21.75" customHeight="1" x14ac:dyDescent="0.3">
      <c r="A33" s="46"/>
      <c r="B33" s="46"/>
      <c r="C33" s="46"/>
      <c r="D33" s="38"/>
      <c r="E33" s="46"/>
      <c r="F33" s="46"/>
      <c r="G33" s="24"/>
      <c r="H33" s="24"/>
      <c r="I33" s="23" t="str">
        <f t="shared" si="0"/>
        <v/>
      </c>
      <c r="J33" s="53"/>
      <c r="K33" s="38"/>
      <c r="L33" s="38" t="str">
        <f t="shared" ca="1" si="1"/>
        <v/>
      </c>
      <c r="M33" s="46"/>
    </row>
    <row r="34" spans="1:13" ht="21.75" customHeight="1" x14ac:dyDescent="0.3">
      <c r="A34" s="46"/>
      <c r="B34" s="46"/>
      <c r="C34" s="46"/>
      <c r="D34" s="38"/>
      <c r="E34" s="46"/>
      <c r="F34" s="46"/>
      <c r="G34" s="24"/>
      <c r="H34" s="24"/>
      <c r="I34" s="23" t="str">
        <f t="shared" si="0"/>
        <v/>
      </c>
      <c r="J34" s="53"/>
      <c r="K34" s="38"/>
      <c r="L34" s="38" t="str">
        <f t="shared" ca="1" si="1"/>
        <v/>
      </c>
      <c r="M34" s="46"/>
    </row>
    <row r="35" spans="1:13" ht="21.75" customHeight="1" x14ac:dyDescent="0.3">
      <c r="A35" s="46"/>
      <c r="B35" s="46"/>
      <c r="C35" s="46"/>
      <c r="D35" s="38"/>
      <c r="E35" s="46"/>
      <c r="F35" s="46"/>
      <c r="G35" s="24"/>
      <c r="H35" s="24"/>
      <c r="I35" s="23" t="str">
        <f t="shared" si="0"/>
        <v/>
      </c>
      <c r="J35" s="53"/>
      <c r="K35" s="38"/>
      <c r="L35" s="38" t="str">
        <f t="shared" ca="1" si="1"/>
        <v/>
      </c>
      <c r="M35" s="46"/>
    </row>
    <row r="36" spans="1:13" ht="21.75" customHeight="1" x14ac:dyDescent="0.3">
      <c r="A36" s="46"/>
      <c r="B36" s="46"/>
      <c r="C36" s="46"/>
      <c r="D36" s="38"/>
      <c r="E36" s="46"/>
      <c r="F36" s="46"/>
      <c r="G36" s="24"/>
      <c r="H36" s="24"/>
      <c r="I36" s="23" t="str">
        <f t="shared" si="0"/>
        <v/>
      </c>
      <c r="J36" s="53"/>
      <c r="K36" s="38"/>
      <c r="L36" s="38" t="str">
        <f t="shared" ca="1" si="1"/>
        <v/>
      </c>
      <c r="M36" s="46"/>
    </row>
  </sheetData>
  <mergeCells count="1">
    <mergeCell ref="A2:M2"/>
  </mergeCells>
  <conditionalFormatting sqref="L7:L36">
    <cfRule type="expression" dxfId="6" priority="2">
      <formula>L7="OVERDUE"</formula>
    </cfRule>
    <cfRule type="expression" dxfId="5" priority="3">
      <formula>L7="Due within 30 days"</formula>
    </cfRule>
    <cfRule type="expression" dxfId="4" priority="4">
      <formula>L7="Paid in full"</formula>
    </cfRule>
  </conditionalFormatting>
  <conditionalFormatting sqref="K7:K36">
    <cfRule type="expression" dxfId="3" priority="5">
      <formula>K7="Yes"</formula>
    </cfRule>
  </conditionalFormatting>
  <dataValidations count="1">
    <dataValidation type="list" allowBlank="1" sqref="K7:K36">
      <formula1>"Yes,No,Pending"</formula1>
      <formula2>0</formula2>
    </dataValidation>
  </dataValidations>
  <pageMargins left="0.75" right="0.75" top="1" bottom="1" header="0.511811023622047" footer="0.511811023622047"/>
  <pageSetup fitToHeight="0" orientation="landscape" horizontalDpi="300" verticalDpi="30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>
          <x14:formula1>
            <xm:f>Budget!$B$8:$B$21</xm:f>
          </x14:formula1>
          <x14:formula2>
            <xm:f>0</xm:f>
          </x14:formula2>
          <xm:sqref>F7:F36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9F0EE"/>
    <pageSetUpPr fitToPage="1"/>
  </sheetPr>
  <dimension ref="B1:G33"/>
  <sheetViews>
    <sheetView showGridLines="0"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ColWidth="8.6640625" defaultRowHeight="14.4" x14ac:dyDescent="0.3"/>
  <cols>
    <col min="1" max="1" width="3" customWidth="1"/>
    <col min="2" max="2" width="38" customWidth="1"/>
    <col min="3" max="3" width="11" customWidth="1"/>
    <col min="4" max="7" width="22" customWidth="1"/>
  </cols>
  <sheetData>
    <row r="1" spans="2:7" ht="37.5" customHeight="1" x14ac:dyDescent="0.3">
      <c r="B1" s="86" t="s">
        <v>170</v>
      </c>
      <c r="C1" s="86"/>
      <c r="D1" s="86"/>
      <c r="E1" s="86"/>
      <c r="F1" s="86"/>
      <c r="G1" s="86"/>
    </row>
    <row r="2" spans="2:7" x14ac:dyDescent="0.3">
      <c r="B2" s="17" t="str">
        <f>HYPERLINK("#'Dashboard'!A1","← Back to Dashboard")</f>
        <v>← Back to Dashboard</v>
      </c>
    </row>
    <row r="3" spans="2:7" ht="30" customHeight="1" x14ac:dyDescent="0.3">
      <c r="B3" s="82" t="s">
        <v>171</v>
      </c>
      <c r="C3" s="82"/>
      <c r="D3" s="82"/>
      <c r="E3" s="82"/>
      <c r="F3" s="82"/>
      <c r="G3" s="82"/>
    </row>
    <row r="5" spans="2:7" ht="30" customHeight="1" x14ac:dyDescent="0.3">
      <c r="B5" s="54" t="s">
        <v>172</v>
      </c>
      <c r="C5" s="54" t="s">
        <v>173</v>
      </c>
      <c r="D5" s="55" t="s">
        <v>174</v>
      </c>
      <c r="E5" s="55" t="s">
        <v>175</v>
      </c>
      <c r="F5" s="55" t="s">
        <v>176</v>
      </c>
      <c r="G5" s="55" t="s">
        <v>177</v>
      </c>
    </row>
    <row r="6" spans="2:7" ht="15" customHeight="1" x14ac:dyDescent="0.3">
      <c r="B6" s="87" t="s">
        <v>178</v>
      </c>
      <c r="C6" s="87"/>
      <c r="D6" s="87"/>
      <c r="E6" s="87"/>
      <c r="F6" s="87"/>
      <c r="G6" s="87"/>
    </row>
    <row r="7" spans="2:7" ht="21.75" customHeight="1" x14ac:dyDescent="0.3">
      <c r="B7" s="21" t="s">
        <v>179</v>
      </c>
      <c r="C7" s="38"/>
      <c r="D7" s="56" t="s">
        <v>180</v>
      </c>
      <c r="E7" s="56"/>
      <c r="F7" s="56"/>
      <c r="G7" s="56"/>
    </row>
    <row r="8" spans="2:7" ht="21.75" customHeight="1" x14ac:dyDescent="0.3">
      <c r="B8" s="21" t="s">
        <v>181</v>
      </c>
      <c r="C8" s="38"/>
      <c r="D8" s="56" t="s">
        <v>182</v>
      </c>
      <c r="E8" s="56"/>
      <c r="F8" s="56"/>
      <c r="G8" s="56"/>
    </row>
    <row r="9" spans="2:7" ht="21.75" customHeight="1" x14ac:dyDescent="0.3">
      <c r="B9" s="21" t="s">
        <v>183</v>
      </c>
      <c r="C9" s="38"/>
      <c r="D9" s="56" t="s">
        <v>88</v>
      </c>
      <c r="E9" s="56"/>
      <c r="F9" s="56"/>
      <c r="G9" s="56"/>
    </row>
    <row r="10" spans="2:7" ht="21.75" customHeight="1" x14ac:dyDescent="0.3">
      <c r="B10" s="21" t="s">
        <v>184</v>
      </c>
      <c r="C10" s="38"/>
      <c r="D10" s="45">
        <v>150</v>
      </c>
      <c r="E10" s="45"/>
      <c r="F10" s="45"/>
      <c r="G10" s="45"/>
    </row>
    <row r="11" spans="2:7" ht="21.75" customHeight="1" x14ac:dyDescent="0.3">
      <c r="B11" s="21" t="s">
        <v>185</v>
      </c>
      <c r="C11" s="38"/>
      <c r="D11" s="24">
        <v>6500</v>
      </c>
      <c r="E11" s="24"/>
      <c r="F11" s="24"/>
      <c r="G11" s="24"/>
    </row>
    <row r="12" spans="2:7" ht="21.75" customHeight="1" x14ac:dyDescent="0.3">
      <c r="B12" s="21" t="s">
        <v>186</v>
      </c>
      <c r="C12" s="38"/>
      <c r="D12" s="24">
        <v>12000</v>
      </c>
      <c r="E12" s="24"/>
      <c r="F12" s="24"/>
      <c r="G12" s="24"/>
    </row>
    <row r="13" spans="2:7" ht="21.75" customHeight="1" x14ac:dyDescent="0.3">
      <c r="B13" s="21" t="s">
        <v>187</v>
      </c>
      <c r="C13" s="38"/>
      <c r="D13" s="22">
        <v>0.22</v>
      </c>
      <c r="E13" s="22"/>
      <c r="F13" s="22"/>
      <c r="G13" s="22"/>
    </row>
    <row r="14" spans="2:7" ht="21.75" customHeight="1" x14ac:dyDescent="0.3">
      <c r="B14" s="21" t="s">
        <v>188</v>
      </c>
      <c r="C14" s="38"/>
      <c r="D14" s="24">
        <v>24500</v>
      </c>
      <c r="E14" s="24"/>
      <c r="F14" s="24"/>
      <c r="G14" s="24"/>
    </row>
    <row r="15" spans="2:7" ht="21.75" customHeight="1" x14ac:dyDescent="0.3">
      <c r="B15" s="21" t="s">
        <v>189</v>
      </c>
      <c r="C15" s="38"/>
      <c r="D15" s="56" t="s">
        <v>92</v>
      </c>
      <c r="E15" s="56"/>
      <c r="F15" s="56"/>
      <c r="G15" s="56"/>
    </row>
    <row r="16" spans="2:7" ht="21.75" customHeight="1" x14ac:dyDescent="0.3">
      <c r="B16" s="21" t="s">
        <v>190</v>
      </c>
      <c r="C16" s="38"/>
      <c r="D16" s="56" t="s">
        <v>191</v>
      </c>
      <c r="E16" s="56"/>
      <c r="F16" s="56"/>
      <c r="G16" s="56"/>
    </row>
    <row r="17" spans="2:7" ht="21.75" customHeight="1" x14ac:dyDescent="0.3">
      <c r="B17" s="21" t="s">
        <v>192</v>
      </c>
      <c r="C17" s="38"/>
      <c r="D17" s="56" t="s">
        <v>88</v>
      </c>
      <c r="E17" s="56"/>
      <c r="F17" s="56"/>
      <c r="G17" s="56"/>
    </row>
    <row r="19" spans="2:7" ht="15" customHeight="1" x14ac:dyDescent="0.3">
      <c r="B19" s="87" t="s">
        <v>193</v>
      </c>
      <c r="C19" s="87"/>
      <c r="D19" s="87"/>
      <c r="E19" s="87"/>
      <c r="F19" s="87"/>
      <c r="G19" s="87"/>
    </row>
    <row r="20" spans="2:7" ht="21.75" customHeight="1" x14ac:dyDescent="0.3">
      <c r="B20" s="21" t="s">
        <v>194</v>
      </c>
      <c r="C20" s="45">
        <v>5</v>
      </c>
      <c r="D20" s="45">
        <v>5</v>
      </c>
      <c r="E20" s="45"/>
      <c r="F20" s="45"/>
      <c r="G20" s="45"/>
    </row>
    <row r="21" spans="2:7" ht="21.75" customHeight="1" x14ac:dyDescent="0.3">
      <c r="B21" s="21" t="s">
        <v>195</v>
      </c>
      <c r="C21" s="45">
        <v>4</v>
      </c>
      <c r="D21" s="45">
        <v>4</v>
      </c>
      <c r="E21" s="45"/>
      <c r="F21" s="45"/>
      <c r="G21" s="45"/>
    </row>
    <row r="22" spans="2:7" ht="21.75" customHeight="1" x14ac:dyDescent="0.3">
      <c r="B22" s="21" t="s">
        <v>196</v>
      </c>
      <c r="C22" s="45">
        <v>4</v>
      </c>
      <c r="D22" s="45">
        <v>4</v>
      </c>
      <c r="E22" s="45"/>
      <c r="F22" s="45"/>
      <c r="G22" s="45"/>
    </row>
    <row r="23" spans="2:7" ht="21.75" customHeight="1" x14ac:dyDescent="0.3">
      <c r="B23" s="21" t="s">
        <v>197</v>
      </c>
      <c r="C23" s="45">
        <v>4</v>
      </c>
      <c r="D23" s="45">
        <v>3</v>
      </c>
      <c r="E23" s="45"/>
      <c r="F23" s="45"/>
      <c r="G23" s="45"/>
    </row>
    <row r="24" spans="2:7" ht="21.75" customHeight="1" x14ac:dyDescent="0.3">
      <c r="B24" s="21" t="s">
        <v>198</v>
      </c>
      <c r="C24" s="45">
        <v>3</v>
      </c>
      <c r="D24" s="45">
        <v>2</v>
      </c>
      <c r="E24" s="45"/>
      <c r="F24" s="45"/>
      <c r="G24" s="45"/>
    </row>
    <row r="25" spans="2:7" ht="21.75" customHeight="1" x14ac:dyDescent="0.3">
      <c r="B25" s="21" t="s">
        <v>199</v>
      </c>
      <c r="C25" s="45">
        <v>3</v>
      </c>
      <c r="D25" s="45">
        <v>4</v>
      </c>
      <c r="E25" s="45"/>
      <c r="F25" s="45"/>
      <c r="G25" s="45"/>
    </row>
    <row r="26" spans="2:7" ht="21.75" customHeight="1" x14ac:dyDescent="0.3">
      <c r="B26" s="21" t="s">
        <v>200</v>
      </c>
      <c r="C26" s="45">
        <v>3</v>
      </c>
      <c r="D26" s="45">
        <v>4</v>
      </c>
      <c r="E26" s="45"/>
      <c r="F26" s="45"/>
      <c r="G26" s="45"/>
    </row>
    <row r="27" spans="2:7" ht="21.75" customHeight="1" x14ac:dyDescent="0.3">
      <c r="B27" s="21" t="s">
        <v>201</v>
      </c>
      <c r="C27" s="45">
        <v>2</v>
      </c>
      <c r="D27" s="45">
        <v>3</v>
      </c>
      <c r="E27" s="45"/>
      <c r="F27" s="45"/>
      <c r="G27" s="45"/>
    </row>
    <row r="28" spans="2:7" ht="21.75" customHeight="1" x14ac:dyDescent="0.3">
      <c r="B28" s="21" t="s">
        <v>202</v>
      </c>
      <c r="C28" s="45">
        <v>5</v>
      </c>
      <c r="D28" s="45">
        <v>3</v>
      </c>
      <c r="E28" s="45"/>
      <c r="F28" s="45"/>
      <c r="G28" s="45"/>
    </row>
    <row r="29" spans="2:7" ht="21.75" customHeight="1" x14ac:dyDescent="0.3">
      <c r="B29" s="21" t="s">
        <v>203</v>
      </c>
      <c r="C29" s="45">
        <v>4</v>
      </c>
      <c r="D29" s="45">
        <v>5</v>
      </c>
      <c r="E29" s="45"/>
      <c r="F29" s="45"/>
      <c r="G29" s="45"/>
    </row>
    <row r="30" spans="2:7" ht="21.75" customHeight="1" x14ac:dyDescent="0.3">
      <c r="B30" s="21" t="s">
        <v>204</v>
      </c>
      <c r="C30" s="45">
        <v>5</v>
      </c>
      <c r="D30" s="45">
        <v>5</v>
      </c>
      <c r="E30" s="45"/>
      <c r="F30" s="45"/>
      <c r="G30" s="45"/>
    </row>
    <row r="31" spans="2:7" x14ac:dyDescent="0.3">
      <c r="B31" s="57" t="s">
        <v>205</v>
      </c>
      <c r="C31" s="58"/>
      <c r="D31" s="59">
        <f>IF(COUNT(D20:D30)=0,"",SUMPRODUCT($C$20:$C$30,D20:D30)/SUMIF(D20:D30,"&gt;0",$C$20:$C$30))</f>
        <v>3.9285714285714284</v>
      </c>
      <c r="E31" s="59" t="str">
        <f>IF(COUNT(E20:E30)=0,"",SUMPRODUCT($C$20:$C$30,E20:E30)/SUMIF(E20:E30,"&gt;0",$C$20:$C$30))</f>
        <v/>
      </c>
      <c r="F31" s="59" t="str">
        <f>IF(COUNT(F20:F30)=0,"",SUMPRODUCT($C$20:$C$30,F20:F30)/SUMIF(F20:F30,"&gt;0",$C$20:$C$30))</f>
        <v/>
      </c>
      <c r="G31" s="59" t="str">
        <f>IF(COUNT(G20:G30)=0,"",SUMPRODUCT($C$20:$C$30,G20:G30)/SUMIF(G20:G30,"&gt;0",$C$20:$C$30))</f>
        <v/>
      </c>
    </row>
    <row r="32" spans="2:7" x14ac:dyDescent="0.3">
      <c r="B32" s="21" t="s">
        <v>206</v>
      </c>
      <c r="C32" s="38"/>
      <c r="D32" s="16">
        <f>IF(D31="","",RANK(D31,$D$31:$G$31))</f>
        <v>1</v>
      </c>
      <c r="E32" s="16" t="str">
        <f>IF(E31="","",RANK(E31,$D$31:$G$31))</f>
        <v/>
      </c>
      <c r="F32" s="16" t="str">
        <f>IF(F31="","",RANK(F31,$D$31:$G$31))</f>
        <v/>
      </c>
      <c r="G32" s="16" t="str">
        <f>IF(G31="","",RANK(G31,$D$31:$G$31))</f>
        <v/>
      </c>
    </row>
    <row r="33" spans="2:7" ht="25.5" customHeight="1" x14ac:dyDescent="0.3">
      <c r="B33" s="18" t="s">
        <v>207</v>
      </c>
      <c r="C33" s="88" t="str">
        <f>IFERROR(INDEX($D$5:$G$5,MATCH(MAX($D$31:$G$31),$D$31:$G$31,0)),"")</f>
        <v>Sample Venue (EXAMPLE)</v>
      </c>
      <c r="D33" s="88"/>
      <c r="E33" s="88"/>
      <c r="F33" s="88"/>
      <c r="G33" s="88"/>
    </row>
  </sheetData>
  <mergeCells count="5">
    <mergeCell ref="B1:G1"/>
    <mergeCell ref="B3:G3"/>
    <mergeCell ref="B6:G6"/>
    <mergeCell ref="B19:G19"/>
    <mergeCell ref="C33:G33"/>
  </mergeCells>
  <conditionalFormatting sqref="D31:G31">
    <cfRule type="expression" dxfId="2" priority="2">
      <formula>AND(D31&lt;&gt;"",D31=MAX($D$31:$G$31))</formula>
    </cfRule>
  </conditionalFormatting>
  <dataValidations count="1">
    <dataValidation type="whole" allowBlank="1" showErrorMessage="1" errorTitle="Score" error="Enter a whole number from 1 to 5." sqref="C20:G30">
      <formula1>1</formula1>
      <formula2>5</formula2>
    </dataValidation>
  </dataValidations>
  <pageMargins left="0.75" right="0.75" top="1" bottom="1" header="0.511811023622047" footer="0.511811023622047"/>
  <pageSetup fitToHeight="0"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4CC"/>
    <pageSetUpPr fitToPage="1"/>
  </sheetPr>
  <dimension ref="B1:H38"/>
  <sheetViews>
    <sheetView showGridLines="0" zoomScaleNormal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/>
    </sheetView>
  </sheetViews>
  <sheetFormatPr defaultColWidth="8.6640625" defaultRowHeight="14.4" x14ac:dyDescent="0.3"/>
  <cols>
    <col min="1" max="1" width="3" customWidth="1"/>
    <col min="2" max="2" width="13" customWidth="1"/>
    <col min="3" max="3" width="16" customWidth="1"/>
    <col min="4" max="4" width="46" customWidth="1"/>
    <col min="5" max="5" width="24" customWidth="1"/>
    <col min="6" max="6" width="22" customWidth="1"/>
    <col min="7" max="7" width="9" customWidth="1"/>
    <col min="8" max="8" width="36" customWidth="1"/>
  </cols>
  <sheetData>
    <row r="1" spans="2:8" ht="37.5" customHeight="1" x14ac:dyDescent="0.3">
      <c r="B1" s="89" t="s">
        <v>208</v>
      </c>
      <c r="C1" s="89"/>
      <c r="D1" s="89"/>
      <c r="E1" s="89"/>
      <c r="F1" s="89"/>
      <c r="G1" s="89"/>
      <c r="H1" s="89"/>
    </row>
    <row r="2" spans="2:8" x14ac:dyDescent="0.3">
      <c r="B2" s="17" t="str">
        <f>HYPERLINK("#'Dashboard'!A1","← Back to Dashboard")</f>
        <v>← Back to Dashboard</v>
      </c>
    </row>
    <row r="4" spans="2:8" ht="33.75" customHeight="1" x14ac:dyDescent="0.3">
      <c r="B4" s="90" t="s">
        <v>209</v>
      </c>
      <c r="C4" s="90"/>
      <c r="D4" s="60">
        <v>0.66666666666666696</v>
      </c>
      <c r="E4" s="80" t="s">
        <v>210</v>
      </c>
      <c r="F4" s="80"/>
      <c r="G4" s="80"/>
      <c r="H4" s="80"/>
    </row>
    <row r="6" spans="2:8" ht="30" customHeight="1" x14ac:dyDescent="0.3">
      <c r="B6" s="61" t="s">
        <v>211</v>
      </c>
      <c r="C6" s="61" t="s">
        <v>212</v>
      </c>
      <c r="D6" s="61" t="s">
        <v>213</v>
      </c>
      <c r="E6" s="61" t="s">
        <v>214</v>
      </c>
      <c r="F6" s="61" t="s">
        <v>215</v>
      </c>
      <c r="G6" s="61" t="s">
        <v>216</v>
      </c>
      <c r="H6" s="61" t="s">
        <v>150</v>
      </c>
    </row>
    <row r="7" spans="2:8" ht="21.75" customHeight="1" x14ac:dyDescent="0.3">
      <c r="B7" s="62">
        <f t="shared" ref="B7:B36" si="0">IF(C7="","",$D$4+C7/1440)</f>
        <v>0.41666666666666696</v>
      </c>
      <c r="C7" s="45">
        <v>-360</v>
      </c>
      <c r="D7" s="63" t="s">
        <v>217</v>
      </c>
      <c r="E7" s="63" t="s">
        <v>218</v>
      </c>
      <c r="F7" s="63" t="s">
        <v>219</v>
      </c>
      <c r="G7" s="64" t="s">
        <v>220</v>
      </c>
      <c r="H7" s="63"/>
    </row>
    <row r="8" spans="2:8" ht="21.75" customHeight="1" x14ac:dyDescent="0.3">
      <c r="B8" s="62">
        <f t="shared" si="0"/>
        <v>0.47916666666666696</v>
      </c>
      <c r="C8" s="45">
        <v>-270</v>
      </c>
      <c r="D8" s="63" t="s">
        <v>221</v>
      </c>
      <c r="E8" s="63" t="s">
        <v>158</v>
      </c>
      <c r="F8" s="63" t="s">
        <v>219</v>
      </c>
      <c r="G8" s="64" t="s">
        <v>220</v>
      </c>
      <c r="H8" s="63"/>
    </row>
    <row r="9" spans="2:8" ht="21.75" customHeight="1" x14ac:dyDescent="0.3">
      <c r="B9" s="62">
        <f t="shared" si="0"/>
        <v>0.50000000000000033</v>
      </c>
      <c r="C9" s="45">
        <v>-240</v>
      </c>
      <c r="D9" s="63" t="s">
        <v>222</v>
      </c>
      <c r="E9" s="63" t="s">
        <v>223</v>
      </c>
      <c r="F9" s="63" t="s">
        <v>157</v>
      </c>
      <c r="G9" s="64" t="s">
        <v>220</v>
      </c>
      <c r="H9" s="63"/>
    </row>
    <row r="10" spans="2:8" ht="21.75" customHeight="1" x14ac:dyDescent="0.3">
      <c r="B10" s="62">
        <f t="shared" si="0"/>
        <v>0.54166666666666696</v>
      </c>
      <c r="C10" s="45">
        <v>-180</v>
      </c>
      <c r="D10" s="63" t="s">
        <v>224</v>
      </c>
      <c r="E10" s="63" t="s">
        <v>225</v>
      </c>
      <c r="F10" s="63" t="s">
        <v>219</v>
      </c>
      <c r="G10" s="64" t="s">
        <v>220</v>
      </c>
      <c r="H10" s="63"/>
    </row>
    <row r="11" spans="2:8" ht="21.75" customHeight="1" x14ac:dyDescent="0.3">
      <c r="B11" s="62">
        <f t="shared" si="0"/>
        <v>0.56250000000000033</v>
      </c>
      <c r="C11" s="45">
        <v>-150</v>
      </c>
      <c r="D11" s="63" t="s">
        <v>226</v>
      </c>
      <c r="E11" s="63" t="s">
        <v>158</v>
      </c>
      <c r="F11" s="63" t="s">
        <v>227</v>
      </c>
      <c r="G11" s="64" t="s">
        <v>220</v>
      </c>
      <c r="H11" s="63"/>
    </row>
    <row r="12" spans="2:8" ht="21.75" customHeight="1" x14ac:dyDescent="0.3">
      <c r="B12" s="62">
        <f t="shared" si="0"/>
        <v>0.59722222222222254</v>
      </c>
      <c r="C12" s="45">
        <v>-100</v>
      </c>
      <c r="D12" s="63" t="s">
        <v>228</v>
      </c>
      <c r="E12" s="63" t="s">
        <v>158</v>
      </c>
      <c r="F12" s="63" t="s">
        <v>227</v>
      </c>
      <c r="G12" s="64" t="s">
        <v>220</v>
      </c>
      <c r="H12" s="63"/>
    </row>
    <row r="13" spans="2:8" ht="21.75" customHeight="1" x14ac:dyDescent="0.3">
      <c r="B13" s="62">
        <f t="shared" si="0"/>
        <v>0.63541666666666696</v>
      </c>
      <c r="C13" s="45">
        <v>-45</v>
      </c>
      <c r="D13" s="63" t="s">
        <v>229</v>
      </c>
      <c r="E13" s="63" t="s">
        <v>230</v>
      </c>
      <c r="F13" s="63" t="s">
        <v>231</v>
      </c>
      <c r="G13" s="64" t="s">
        <v>220</v>
      </c>
      <c r="H13" s="63"/>
    </row>
    <row r="14" spans="2:8" ht="21.75" customHeight="1" x14ac:dyDescent="0.3">
      <c r="B14" s="62">
        <f t="shared" si="0"/>
        <v>0.65972222222222254</v>
      </c>
      <c r="C14" s="45">
        <v>-10</v>
      </c>
      <c r="D14" s="63" t="s">
        <v>232</v>
      </c>
      <c r="E14" s="63" t="s">
        <v>233</v>
      </c>
      <c r="F14" s="63" t="s">
        <v>231</v>
      </c>
      <c r="G14" s="64" t="s">
        <v>220</v>
      </c>
      <c r="H14" s="63"/>
    </row>
    <row r="15" spans="2:8" ht="21.75" customHeight="1" x14ac:dyDescent="0.3">
      <c r="B15" s="62">
        <f t="shared" si="0"/>
        <v>0.66666666666666696</v>
      </c>
      <c r="C15" s="45">
        <v>0</v>
      </c>
      <c r="D15" s="63" t="s">
        <v>234</v>
      </c>
      <c r="E15" s="63" t="s">
        <v>166</v>
      </c>
      <c r="F15" s="63" t="s">
        <v>231</v>
      </c>
      <c r="G15" s="64" t="s">
        <v>220</v>
      </c>
      <c r="H15" s="63"/>
    </row>
    <row r="16" spans="2:8" ht="21.75" customHeight="1" x14ac:dyDescent="0.3">
      <c r="B16" s="62">
        <f t="shared" si="0"/>
        <v>0.68750000000000033</v>
      </c>
      <c r="C16" s="45">
        <v>30</v>
      </c>
      <c r="D16" s="63" t="s">
        <v>235</v>
      </c>
      <c r="E16" s="63" t="s">
        <v>236</v>
      </c>
      <c r="F16" s="63" t="s">
        <v>231</v>
      </c>
      <c r="G16" s="64" t="s">
        <v>220</v>
      </c>
      <c r="H16" s="63"/>
    </row>
    <row r="17" spans="2:8" ht="21.75" customHeight="1" x14ac:dyDescent="0.3">
      <c r="B17" s="62">
        <f t="shared" si="0"/>
        <v>0.69097222222222254</v>
      </c>
      <c r="C17" s="45">
        <v>35</v>
      </c>
      <c r="D17" s="63" t="s">
        <v>237</v>
      </c>
      <c r="E17" s="63" t="s">
        <v>158</v>
      </c>
      <c r="F17" s="63" t="s">
        <v>238</v>
      </c>
      <c r="G17" s="64" t="s">
        <v>220</v>
      </c>
      <c r="H17" s="63"/>
    </row>
    <row r="18" spans="2:8" ht="21.75" customHeight="1" x14ac:dyDescent="0.3">
      <c r="B18" s="62">
        <f t="shared" si="0"/>
        <v>0.73263888888888917</v>
      </c>
      <c r="C18" s="45">
        <v>95</v>
      </c>
      <c r="D18" s="63" t="s">
        <v>239</v>
      </c>
      <c r="E18" s="63" t="s">
        <v>233</v>
      </c>
      <c r="F18" s="63" t="s">
        <v>240</v>
      </c>
      <c r="G18" s="64" t="s">
        <v>220</v>
      </c>
      <c r="H18" s="63"/>
    </row>
    <row r="19" spans="2:8" ht="21.75" customHeight="1" x14ac:dyDescent="0.3">
      <c r="B19" s="62">
        <f t="shared" si="0"/>
        <v>0.73958333333333359</v>
      </c>
      <c r="C19" s="45">
        <v>105</v>
      </c>
      <c r="D19" s="63" t="s">
        <v>241</v>
      </c>
      <c r="E19" s="63" t="s">
        <v>242</v>
      </c>
      <c r="F19" s="63" t="s">
        <v>240</v>
      </c>
      <c r="G19" s="64" t="s">
        <v>220</v>
      </c>
      <c r="H19" s="63"/>
    </row>
    <row r="20" spans="2:8" ht="21.75" customHeight="1" x14ac:dyDescent="0.3">
      <c r="B20" s="62">
        <f t="shared" si="0"/>
        <v>0.74652777777777812</v>
      </c>
      <c r="C20" s="45">
        <v>115</v>
      </c>
      <c r="D20" s="63" t="s">
        <v>243</v>
      </c>
      <c r="E20" s="63" t="s">
        <v>244</v>
      </c>
      <c r="F20" s="63" t="s">
        <v>240</v>
      </c>
      <c r="G20" s="64" t="s">
        <v>220</v>
      </c>
      <c r="H20" s="63"/>
    </row>
    <row r="21" spans="2:8" ht="21.75" customHeight="1" x14ac:dyDescent="0.3">
      <c r="B21" s="62">
        <f t="shared" si="0"/>
        <v>0.75347222222222254</v>
      </c>
      <c r="C21" s="45">
        <v>125</v>
      </c>
      <c r="D21" s="63" t="s">
        <v>245</v>
      </c>
      <c r="E21" s="63" t="s">
        <v>160</v>
      </c>
      <c r="F21" s="63" t="s">
        <v>240</v>
      </c>
      <c r="G21" s="64" t="s">
        <v>220</v>
      </c>
      <c r="H21" s="63"/>
    </row>
    <row r="22" spans="2:8" ht="21.75" customHeight="1" x14ac:dyDescent="0.3">
      <c r="B22" s="62">
        <f t="shared" si="0"/>
        <v>0.78472222222222254</v>
      </c>
      <c r="C22" s="45">
        <v>170</v>
      </c>
      <c r="D22" s="63" t="s">
        <v>246</v>
      </c>
      <c r="E22" s="63" t="s">
        <v>247</v>
      </c>
      <c r="F22" s="63" t="s">
        <v>240</v>
      </c>
      <c r="G22" s="64" t="s">
        <v>220</v>
      </c>
      <c r="H22" s="63"/>
    </row>
    <row r="23" spans="2:8" ht="21.75" customHeight="1" x14ac:dyDescent="0.3">
      <c r="B23" s="62">
        <f t="shared" si="0"/>
        <v>0.79861111111111138</v>
      </c>
      <c r="C23" s="45">
        <v>190</v>
      </c>
      <c r="D23" s="63" t="s">
        <v>248</v>
      </c>
      <c r="E23" s="63" t="s">
        <v>249</v>
      </c>
      <c r="F23" s="63" t="s">
        <v>250</v>
      </c>
      <c r="G23" s="64" t="s">
        <v>220</v>
      </c>
      <c r="H23" s="63"/>
    </row>
    <row r="24" spans="2:8" ht="21.75" customHeight="1" x14ac:dyDescent="0.3">
      <c r="B24" s="62">
        <f t="shared" si="0"/>
        <v>0.81250000000000033</v>
      </c>
      <c r="C24" s="45">
        <v>210</v>
      </c>
      <c r="D24" s="63" t="s">
        <v>251</v>
      </c>
      <c r="E24" s="63" t="s">
        <v>252</v>
      </c>
      <c r="F24" s="63" t="s">
        <v>240</v>
      </c>
      <c r="G24" s="64" t="s">
        <v>220</v>
      </c>
      <c r="H24" s="63"/>
    </row>
    <row r="25" spans="2:8" ht="21.75" customHeight="1" x14ac:dyDescent="0.3">
      <c r="B25" s="62">
        <f t="shared" si="0"/>
        <v>0.82291666666666696</v>
      </c>
      <c r="C25" s="45">
        <v>225</v>
      </c>
      <c r="D25" s="63" t="s">
        <v>253</v>
      </c>
      <c r="E25" s="63" t="s">
        <v>249</v>
      </c>
      <c r="F25" s="63" t="s">
        <v>250</v>
      </c>
      <c r="G25" s="64" t="s">
        <v>220</v>
      </c>
      <c r="H25" s="63"/>
    </row>
    <row r="26" spans="2:8" ht="21.75" customHeight="1" x14ac:dyDescent="0.3">
      <c r="B26" s="62">
        <f t="shared" si="0"/>
        <v>0.87500000000000033</v>
      </c>
      <c r="C26" s="45">
        <v>300</v>
      </c>
      <c r="D26" s="63" t="s">
        <v>254</v>
      </c>
      <c r="E26" s="63" t="s">
        <v>255</v>
      </c>
      <c r="F26" s="63" t="s">
        <v>256</v>
      </c>
      <c r="G26" s="64" t="s">
        <v>220</v>
      </c>
      <c r="H26" s="63"/>
    </row>
    <row r="27" spans="2:8" ht="21.75" customHeight="1" x14ac:dyDescent="0.3">
      <c r="B27" s="62">
        <f t="shared" si="0"/>
        <v>0.89583333333333359</v>
      </c>
      <c r="C27" s="45">
        <v>330</v>
      </c>
      <c r="D27" s="63" t="s">
        <v>257</v>
      </c>
      <c r="E27" s="63" t="s">
        <v>233</v>
      </c>
      <c r="F27" s="63" t="s">
        <v>157</v>
      </c>
      <c r="G27" s="64" t="s">
        <v>220</v>
      </c>
      <c r="H27" s="63"/>
    </row>
    <row r="28" spans="2:8" ht="21.75" customHeight="1" x14ac:dyDescent="0.3">
      <c r="B28" s="62" t="str">
        <f t="shared" si="0"/>
        <v/>
      </c>
      <c r="C28" s="45"/>
      <c r="D28" s="63"/>
      <c r="E28" s="63"/>
      <c r="F28" s="63"/>
      <c r="G28" s="64" t="s">
        <v>220</v>
      </c>
      <c r="H28" s="63"/>
    </row>
    <row r="29" spans="2:8" ht="21.75" customHeight="1" x14ac:dyDescent="0.3">
      <c r="B29" s="62" t="str">
        <f t="shared" si="0"/>
        <v/>
      </c>
      <c r="C29" s="45"/>
      <c r="D29" s="63"/>
      <c r="E29" s="63"/>
      <c r="F29" s="63"/>
      <c r="G29" s="64" t="s">
        <v>220</v>
      </c>
      <c r="H29" s="63"/>
    </row>
    <row r="30" spans="2:8" ht="21.75" customHeight="1" x14ac:dyDescent="0.3">
      <c r="B30" s="62" t="str">
        <f t="shared" si="0"/>
        <v/>
      </c>
      <c r="C30" s="45"/>
      <c r="D30" s="63"/>
      <c r="E30" s="63"/>
      <c r="F30" s="63"/>
      <c r="G30" s="64" t="s">
        <v>220</v>
      </c>
      <c r="H30" s="63"/>
    </row>
    <row r="31" spans="2:8" ht="21.75" customHeight="1" x14ac:dyDescent="0.3">
      <c r="B31" s="62" t="str">
        <f t="shared" si="0"/>
        <v/>
      </c>
      <c r="C31" s="45"/>
      <c r="D31" s="63"/>
      <c r="E31" s="63"/>
      <c r="F31" s="63"/>
      <c r="G31" s="64" t="s">
        <v>220</v>
      </c>
      <c r="H31" s="63"/>
    </row>
    <row r="32" spans="2:8" ht="21.75" customHeight="1" x14ac:dyDescent="0.3">
      <c r="B32" s="62" t="str">
        <f t="shared" si="0"/>
        <v/>
      </c>
      <c r="C32" s="45"/>
      <c r="D32" s="63"/>
      <c r="E32" s="63"/>
      <c r="F32" s="63"/>
      <c r="G32" s="64" t="s">
        <v>220</v>
      </c>
      <c r="H32" s="63"/>
    </row>
    <row r="33" spans="2:8" ht="21.75" customHeight="1" x14ac:dyDescent="0.3">
      <c r="B33" s="62" t="str">
        <f t="shared" si="0"/>
        <v/>
      </c>
      <c r="C33" s="45"/>
      <c r="D33" s="63"/>
      <c r="E33" s="63"/>
      <c r="F33" s="63"/>
      <c r="G33" s="64" t="s">
        <v>220</v>
      </c>
      <c r="H33" s="63"/>
    </row>
    <row r="34" spans="2:8" ht="21.75" customHeight="1" x14ac:dyDescent="0.3">
      <c r="B34" s="62" t="str">
        <f t="shared" si="0"/>
        <v/>
      </c>
      <c r="C34" s="45"/>
      <c r="D34" s="63"/>
      <c r="E34" s="63"/>
      <c r="F34" s="63"/>
      <c r="G34" s="64" t="s">
        <v>220</v>
      </c>
      <c r="H34" s="63"/>
    </row>
    <row r="35" spans="2:8" ht="21.75" customHeight="1" x14ac:dyDescent="0.3">
      <c r="B35" s="62" t="str">
        <f t="shared" si="0"/>
        <v/>
      </c>
      <c r="C35" s="45"/>
      <c r="D35" s="63"/>
      <c r="E35" s="63"/>
      <c r="F35" s="63"/>
      <c r="G35" s="64" t="s">
        <v>220</v>
      </c>
      <c r="H35" s="63"/>
    </row>
    <row r="36" spans="2:8" ht="21.75" customHeight="1" x14ac:dyDescent="0.3">
      <c r="B36" s="62" t="str">
        <f t="shared" si="0"/>
        <v/>
      </c>
      <c r="C36" s="45"/>
      <c r="D36" s="63"/>
      <c r="E36" s="63"/>
      <c r="F36" s="63"/>
      <c r="G36" s="64" t="s">
        <v>220</v>
      </c>
      <c r="H36" s="63"/>
    </row>
    <row r="38" spans="2:8" x14ac:dyDescent="0.3">
      <c r="B38" s="65" t="s">
        <v>258</v>
      </c>
    </row>
  </sheetData>
  <mergeCells count="3">
    <mergeCell ref="B1:H1"/>
    <mergeCell ref="B4:C4"/>
    <mergeCell ref="E4:H4"/>
  </mergeCells>
  <conditionalFormatting sqref="B7:H36">
    <cfRule type="expression" dxfId="1" priority="2">
      <formula>$G7="☑"</formula>
    </cfRule>
  </conditionalFormatting>
  <conditionalFormatting sqref="B7:B36">
    <cfRule type="expression" dxfId="0" priority="3">
      <formula>$C7=0</formula>
    </cfRule>
  </conditionalFormatting>
  <dataValidations count="1">
    <dataValidation type="list" allowBlank="1" sqref="G7:G36">
      <formula1>"☐,☑"</formula1>
      <formula2>0</formula2>
    </dataValidation>
  </dataValidations>
  <pageMargins left="0.75" right="0.75" top="1" bottom="1" header="0.511811023622047" footer="0.511811023622047"/>
  <pageSetup fitToHeight="0"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3E1F0"/>
    <pageSetUpPr fitToPage="1"/>
  </sheetPr>
  <dimension ref="A1:E13"/>
  <sheetViews>
    <sheetView showGridLines="0" zoomScaleNormal="100" workbookViewId="0"/>
  </sheetViews>
  <sheetFormatPr defaultColWidth="8.6640625" defaultRowHeight="14.4" x14ac:dyDescent="0.3"/>
  <cols>
    <col min="1" max="3" width="24" customWidth="1"/>
    <col min="5" max="5" width="46" customWidth="1"/>
  </cols>
  <sheetData>
    <row r="1" spans="1:5" ht="37.5" customHeight="1" x14ac:dyDescent="0.3">
      <c r="A1" s="91" t="s">
        <v>259</v>
      </c>
      <c r="B1" s="91"/>
      <c r="C1" s="91"/>
      <c r="D1" s="91"/>
      <c r="E1" s="91"/>
    </row>
    <row r="2" spans="1:5" x14ac:dyDescent="0.3">
      <c r="A2" s="17" t="str">
        <f>HYPERLINK("#'Dashboard'!A1","← Back to Dashboard")</f>
        <v>← Back to Dashboard</v>
      </c>
    </row>
    <row r="3" spans="1:5" ht="15" customHeight="1" x14ac:dyDescent="0.3">
      <c r="A3" s="66" t="s">
        <v>260</v>
      </c>
      <c r="B3" s="66" t="s">
        <v>261</v>
      </c>
      <c r="C3" s="66" t="s">
        <v>71</v>
      </c>
      <c r="E3" s="92" t="s">
        <v>262</v>
      </c>
    </row>
    <row r="4" spans="1:5" x14ac:dyDescent="0.3">
      <c r="A4" s="63" t="s">
        <v>89</v>
      </c>
      <c r="B4" s="63" t="s">
        <v>263</v>
      </c>
      <c r="C4" s="63" t="s">
        <v>264</v>
      </c>
      <c r="E4" s="92"/>
    </row>
    <row r="5" spans="1:5" x14ac:dyDescent="0.3">
      <c r="A5" s="63" t="s">
        <v>265</v>
      </c>
      <c r="B5" s="63" t="s">
        <v>86</v>
      </c>
      <c r="C5" s="63" t="s">
        <v>266</v>
      </c>
      <c r="E5" s="92"/>
    </row>
    <row r="6" spans="1:5" x14ac:dyDescent="0.3">
      <c r="A6" s="63" t="s">
        <v>267</v>
      </c>
      <c r="B6" s="63" t="s">
        <v>268</v>
      </c>
      <c r="C6" s="63" t="s">
        <v>85</v>
      </c>
      <c r="E6" s="92"/>
    </row>
    <row r="7" spans="1:5" x14ac:dyDescent="0.3">
      <c r="A7" s="63" t="s">
        <v>269</v>
      </c>
      <c r="B7" s="63" t="s">
        <v>270</v>
      </c>
      <c r="C7" s="63"/>
      <c r="E7" s="92"/>
    </row>
    <row r="8" spans="1:5" x14ac:dyDescent="0.3">
      <c r="A8" s="63" t="s">
        <v>271</v>
      </c>
      <c r="B8" s="63" t="s">
        <v>272</v>
      </c>
      <c r="C8" s="63"/>
      <c r="E8" s="92"/>
    </row>
    <row r="9" spans="1:5" x14ac:dyDescent="0.3">
      <c r="A9" s="63" t="s">
        <v>273</v>
      </c>
      <c r="B9" s="63" t="s">
        <v>274</v>
      </c>
      <c r="C9" s="63"/>
    </row>
    <row r="10" spans="1:5" x14ac:dyDescent="0.3">
      <c r="A10" s="63"/>
      <c r="B10" s="63"/>
      <c r="C10" s="63"/>
    </row>
    <row r="11" spans="1:5" x14ac:dyDescent="0.3">
      <c r="A11" s="63"/>
      <c r="B11" s="63"/>
      <c r="C11" s="63"/>
    </row>
    <row r="12" spans="1:5" x14ac:dyDescent="0.3">
      <c r="A12" s="63"/>
      <c r="B12" s="63"/>
      <c r="C12" s="63"/>
    </row>
    <row r="13" spans="1:5" x14ac:dyDescent="0.3">
      <c r="A13" s="63"/>
      <c r="B13" s="63"/>
      <c r="C13" s="63"/>
    </row>
  </sheetData>
  <mergeCells count="2">
    <mergeCell ref="A1:E1"/>
    <mergeCell ref="E3:E8"/>
  </mergeCells>
  <pageMargins left="0.75" right="0.75" top="1" bottom="1" header="0.511811023622047" footer="0.511811023622047"/>
  <pageSetup fitToHeight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Dashboard</vt:lpstr>
      <vt:lpstr>Budget</vt:lpstr>
      <vt:lpstr>Guest List</vt:lpstr>
      <vt:lpstr>Seating Chart</vt:lpstr>
      <vt:lpstr>Vendors</vt:lpstr>
      <vt:lpstr>Venue Compare</vt:lpstr>
      <vt:lpstr>Day-of Timeline</vt:lpstr>
      <vt:lpstr>Lists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ThinkBook</cp:lastModifiedBy>
  <cp:revision>1</cp:revision>
  <dcterms:created xsi:type="dcterms:W3CDTF">2026-10-04T06:59:38Z</dcterms:created>
  <dcterms:modified xsi:type="dcterms:W3CDTF">2026-10-04T07:08:25Z</dcterms:modified>
  <dc:language>en-US</dc:language>
</cp:coreProperties>
</file>